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main 2 - Economic Statistics\2.4 Sectoral\2.4.5 Tourism\Monthly Tourism Data Files\2010\Released Data Files\"/>
    </mc:Choice>
  </mc:AlternateContent>
  <bookViews>
    <workbookView xWindow="120" yWindow="75" windowWidth="15255" windowHeight="7935"/>
  </bookViews>
  <sheets>
    <sheet name="Tourism Summary 2010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P326" i="1" l="1"/>
  <c r="O326" i="1"/>
  <c r="N326" i="1"/>
  <c r="M326" i="1"/>
  <c r="L326" i="1"/>
  <c r="K326" i="1"/>
  <c r="J326" i="1"/>
  <c r="I326" i="1"/>
  <c r="H326" i="1"/>
  <c r="G326" i="1"/>
  <c r="E326" i="1"/>
  <c r="D326" i="1"/>
  <c r="C326" i="1"/>
  <c r="B326" i="1"/>
  <c r="P325" i="1"/>
  <c r="O325" i="1"/>
  <c r="N325" i="1"/>
  <c r="M325" i="1"/>
  <c r="L325" i="1"/>
  <c r="K325" i="1"/>
  <c r="J325" i="1"/>
  <c r="I325" i="1"/>
  <c r="H325" i="1"/>
  <c r="G325" i="1"/>
  <c r="E325" i="1"/>
  <c r="D325" i="1"/>
  <c r="C325" i="1"/>
  <c r="B325" i="1"/>
  <c r="F325" i="1" s="1"/>
  <c r="P324" i="1"/>
  <c r="P327" i="1" s="1"/>
  <c r="O324" i="1"/>
  <c r="N324" i="1"/>
  <c r="N327" i="1" s="1"/>
  <c r="M324" i="1"/>
  <c r="L324" i="1"/>
  <c r="K324" i="1"/>
  <c r="K327" i="1" s="1"/>
  <c r="J324" i="1"/>
  <c r="J327" i="1" s="1"/>
  <c r="I324" i="1"/>
  <c r="H324" i="1"/>
  <c r="H327" i="1" s="1"/>
  <c r="G324" i="1"/>
  <c r="E324" i="1"/>
  <c r="D324" i="1"/>
  <c r="C324" i="1"/>
  <c r="B324" i="1"/>
  <c r="B327" i="1" s="1"/>
  <c r="F323" i="1"/>
  <c r="P322" i="1"/>
  <c r="O322" i="1"/>
  <c r="N322" i="1"/>
  <c r="M322" i="1"/>
  <c r="M323" i="1" s="1"/>
  <c r="L322" i="1"/>
  <c r="K322" i="1"/>
  <c r="J322" i="1"/>
  <c r="J323" i="1" s="1"/>
  <c r="I322" i="1"/>
  <c r="H322" i="1"/>
  <c r="G322" i="1"/>
  <c r="E322" i="1"/>
  <c r="D322" i="1"/>
  <c r="C322" i="1"/>
  <c r="B322" i="1"/>
  <c r="F322" i="1" s="1"/>
  <c r="P321" i="1"/>
  <c r="O321" i="1"/>
  <c r="N321" i="1"/>
  <c r="M321" i="1"/>
  <c r="L321" i="1"/>
  <c r="K321" i="1"/>
  <c r="J321" i="1"/>
  <c r="I321" i="1"/>
  <c r="H321" i="1"/>
  <c r="G321" i="1"/>
  <c r="E321" i="1"/>
  <c r="D321" i="1"/>
  <c r="C321" i="1"/>
  <c r="B321" i="1"/>
  <c r="F321" i="1" s="1"/>
  <c r="P320" i="1"/>
  <c r="O320" i="1"/>
  <c r="O323" i="1" s="1"/>
  <c r="N320" i="1"/>
  <c r="N323" i="1" s="1"/>
  <c r="M320" i="1"/>
  <c r="L320" i="1"/>
  <c r="K320" i="1"/>
  <c r="J320" i="1"/>
  <c r="I320" i="1"/>
  <c r="H320" i="1"/>
  <c r="G320" i="1"/>
  <c r="G323" i="1" s="1"/>
  <c r="E320" i="1"/>
  <c r="D320" i="1"/>
  <c r="C320" i="1"/>
  <c r="B320" i="1"/>
  <c r="F320" i="1" s="1"/>
  <c r="J319" i="1"/>
  <c r="P318" i="1"/>
  <c r="O318" i="1"/>
  <c r="N318" i="1"/>
  <c r="M318" i="1"/>
  <c r="L318" i="1"/>
  <c r="K318" i="1"/>
  <c r="J318" i="1"/>
  <c r="I318" i="1"/>
  <c r="H318" i="1"/>
  <c r="G318" i="1"/>
  <c r="E318" i="1"/>
  <c r="D318" i="1"/>
  <c r="C318" i="1"/>
  <c r="B318" i="1"/>
  <c r="F318" i="1" s="1"/>
  <c r="P317" i="1"/>
  <c r="O317" i="1"/>
  <c r="N317" i="1"/>
  <c r="M317" i="1"/>
  <c r="L317" i="1"/>
  <c r="K317" i="1"/>
  <c r="J317" i="1"/>
  <c r="I317" i="1"/>
  <c r="H317" i="1"/>
  <c r="G317" i="1"/>
  <c r="E317" i="1"/>
  <c r="D317" i="1"/>
  <c r="C317" i="1"/>
  <c r="B317" i="1"/>
  <c r="F317" i="1" s="1"/>
  <c r="P316" i="1"/>
  <c r="O316" i="1"/>
  <c r="N316" i="1"/>
  <c r="N319" i="1" s="1"/>
  <c r="M316" i="1"/>
  <c r="L316" i="1"/>
  <c r="L319" i="1" s="1"/>
  <c r="K316" i="1"/>
  <c r="K319" i="1" s="1"/>
  <c r="J316" i="1"/>
  <c r="I316" i="1"/>
  <c r="H316" i="1"/>
  <c r="G316" i="1"/>
  <c r="E316" i="1"/>
  <c r="D316" i="1"/>
  <c r="C316" i="1"/>
  <c r="C319" i="1" s="1"/>
  <c r="B316" i="1"/>
  <c r="B319" i="1" s="1"/>
  <c r="P314" i="1"/>
  <c r="O314" i="1"/>
  <c r="N314" i="1"/>
  <c r="M314" i="1"/>
  <c r="M315" i="1" s="1"/>
  <c r="L314" i="1"/>
  <c r="K314" i="1"/>
  <c r="J314" i="1"/>
  <c r="I314" i="1"/>
  <c r="H314" i="1"/>
  <c r="G314" i="1"/>
  <c r="E314" i="1"/>
  <c r="D314" i="1"/>
  <c r="C314" i="1"/>
  <c r="B314" i="1"/>
  <c r="F314" i="1" s="1"/>
  <c r="P313" i="1"/>
  <c r="O313" i="1"/>
  <c r="N313" i="1"/>
  <c r="M313" i="1"/>
  <c r="L313" i="1"/>
  <c r="K313" i="1"/>
  <c r="J313" i="1"/>
  <c r="I313" i="1"/>
  <c r="H313" i="1"/>
  <c r="G313" i="1"/>
  <c r="E313" i="1"/>
  <c r="D313" i="1"/>
  <c r="C313" i="1"/>
  <c r="B313" i="1"/>
  <c r="F313" i="1" s="1"/>
  <c r="P312" i="1"/>
  <c r="O312" i="1"/>
  <c r="O315" i="1" s="1"/>
  <c r="N312" i="1"/>
  <c r="N315" i="1" s="1"/>
  <c r="M312" i="1"/>
  <c r="L312" i="1"/>
  <c r="K312" i="1"/>
  <c r="J312" i="1"/>
  <c r="J315" i="1" s="1"/>
  <c r="I312" i="1"/>
  <c r="H312" i="1"/>
  <c r="G312" i="1"/>
  <c r="G315" i="1" s="1"/>
  <c r="E312" i="1"/>
  <c r="D312" i="1"/>
  <c r="C312" i="1"/>
  <c r="C315" i="1" s="1"/>
  <c r="B312" i="1"/>
  <c r="K307" i="1"/>
  <c r="J307" i="1"/>
  <c r="I307" i="1"/>
  <c r="K306" i="1"/>
  <c r="J306" i="1"/>
  <c r="I306" i="1"/>
  <c r="G306" i="1"/>
  <c r="K305" i="1"/>
  <c r="J305" i="1"/>
  <c r="I305" i="1"/>
  <c r="G305" i="1"/>
  <c r="F305" i="1"/>
  <c r="E305" i="1"/>
  <c r="D305" i="1"/>
  <c r="H305" i="1" s="1"/>
  <c r="C305" i="1"/>
  <c r="B305" i="1"/>
  <c r="K304" i="1"/>
  <c r="J304" i="1"/>
  <c r="I304" i="1"/>
  <c r="G304" i="1"/>
  <c r="F304" i="1"/>
  <c r="E304" i="1"/>
  <c r="D304" i="1"/>
  <c r="C304" i="1"/>
  <c r="B304" i="1"/>
  <c r="B306" i="1" s="1"/>
  <c r="K303" i="1"/>
  <c r="J303" i="1"/>
  <c r="I303" i="1"/>
  <c r="G303" i="1"/>
  <c r="F303" i="1"/>
  <c r="E303" i="1"/>
  <c r="D303" i="1"/>
  <c r="C303" i="1"/>
  <c r="C306" i="1" s="1"/>
  <c r="B303" i="1"/>
  <c r="K302" i="1"/>
  <c r="J302" i="1"/>
  <c r="I302" i="1"/>
  <c r="G302" i="1"/>
  <c r="K301" i="1"/>
  <c r="J301" i="1"/>
  <c r="I301" i="1"/>
  <c r="G301" i="1"/>
  <c r="F301" i="1"/>
  <c r="E301" i="1"/>
  <c r="D301" i="1"/>
  <c r="H301" i="1" s="1"/>
  <c r="C301" i="1"/>
  <c r="B301" i="1"/>
  <c r="K300" i="1"/>
  <c r="J300" i="1"/>
  <c r="I300" i="1"/>
  <c r="G300" i="1"/>
  <c r="F300" i="1"/>
  <c r="E300" i="1"/>
  <c r="D300" i="1"/>
  <c r="C300" i="1"/>
  <c r="B300" i="1"/>
  <c r="B302" i="1" s="1"/>
  <c r="K299" i="1"/>
  <c r="J299" i="1"/>
  <c r="I299" i="1"/>
  <c r="G299" i="1"/>
  <c r="F299" i="1"/>
  <c r="E299" i="1"/>
  <c r="D299" i="1"/>
  <c r="C299" i="1"/>
  <c r="C302" i="1" s="1"/>
  <c r="B299" i="1"/>
  <c r="K298" i="1"/>
  <c r="J298" i="1"/>
  <c r="I298" i="1"/>
  <c r="G298" i="1"/>
  <c r="K297" i="1"/>
  <c r="J297" i="1"/>
  <c r="I297" i="1"/>
  <c r="G297" i="1"/>
  <c r="F297" i="1"/>
  <c r="E297" i="1"/>
  <c r="D297" i="1"/>
  <c r="H297" i="1" s="1"/>
  <c r="C297" i="1"/>
  <c r="B297" i="1"/>
  <c r="K296" i="1"/>
  <c r="J296" i="1"/>
  <c r="I296" i="1"/>
  <c r="G296" i="1"/>
  <c r="F296" i="1"/>
  <c r="E296" i="1"/>
  <c r="D296" i="1"/>
  <c r="C296" i="1"/>
  <c r="B296" i="1"/>
  <c r="B298" i="1" s="1"/>
  <c r="K295" i="1"/>
  <c r="J295" i="1"/>
  <c r="I295" i="1"/>
  <c r="G295" i="1"/>
  <c r="F295" i="1"/>
  <c r="E295" i="1"/>
  <c r="D295" i="1"/>
  <c r="C295" i="1"/>
  <c r="C298" i="1" s="1"/>
  <c r="B295" i="1"/>
  <c r="K294" i="1"/>
  <c r="J294" i="1"/>
  <c r="I294" i="1"/>
  <c r="G294" i="1"/>
  <c r="K293" i="1"/>
  <c r="J293" i="1"/>
  <c r="I293" i="1"/>
  <c r="G293" i="1"/>
  <c r="F293" i="1"/>
  <c r="E293" i="1"/>
  <c r="D293" i="1"/>
  <c r="C293" i="1"/>
  <c r="B293" i="1"/>
  <c r="K292" i="1"/>
  <c r="J292" i="1"/>
  <c r="I292" i="1"/>
  <c r="G292" i="1"/>
  <c r="F292" i="1"/>
  <c r="E292" i="1"/>
  <c r="D292" i="1"/>
  <c r="C292" i="1"/>
  <c r="B292" i="1"/>
  <c r="B294" i="1" s="1"/>
  <c r="K291" i="1"/>
  <c r="J291" i="1"/>
  <c r="I291" i="1"/>
  <c r="G291" i="1"/>
  <c r="F291" i="1"/>
  <c r="E291" i="1"/>
  <c r="D291" i="1"/>
  <c r="C291" i="1"/>
  <c r="C294" i="1" s="1"/>
  <c r="B291" i="1"/>
  <c r="G251" i="1"/>
  <c r="H223" i="1"/>
  <c r="K222" i="1"/>
  <c r="J221" i="1"/>
  <c r="E221" i="1"/>
  <c r="B221" i="1"/>
  <c r="F218" i="1"/>
  <c r="J217" i="1"/>
  <c r="I217" i="1"/>
  <c r="C211" i="1"/>
  <c r="G203" i="1"/>
  <c r="K202" i="1"/>
  <c r="J202" i="1"/>
  <c r="I202" i="1"/>
  <c r="H202" i="1"/>
  <c r="G202" i="1"/>
  <c r="F202" i="1"/>
  <c r="E202" i="1"/>
  <c r="D202" i="1"/>
  <c r="D223" i="1" s="1"/>
  <c r="C202" i="1"/>
  <c r="B202" i="1"/>
  <c r="K201" i="1"/>
  <c r="J201" i="1"/>
  <c r="I201" i="1"/>
  <c r="H201" i="1"/>
  <c r="H264" i="1" s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C263" i="1" s="1"/>
  <c r="B200" i="1"/>
  <c r="K198" i="1"/>
  <c r="J198" i="1"/>
  <c r="I198" i="1"/>
  <c r="I261" i="1" s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D260" i="1" s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K194" i="1"/>
  <c r="J194" i="1"/>
  <c r="I194" i="1"/>
  <c r="H194" i="1"/>
  <c r="G194" i="1"/>
  <c r="F194" i="1"/>
  <c r="E194" i="1"/>
  <c r="E257" i="1" s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C195" i="1" s="1"/>
  <c r="B192" i="1"/>
  <c r="K191" i="1"/>
  <c r="K190" i="1"/>
  <c r="J190" i="1"/>
  <c r="I190" i="1"/>
  <c r="H190" i="1"/>
  <c r="G190" i="1"/>
  <c r="F190" i="1"/>
  <c r="E190" i="1"/>
  <c r="D190" i="1"/>
  <c r="C190" i="1"/>
  <c r="C191" i="1" s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I209" i="1" s="1"/>
  <c r="H188" i="1"/>
  <c r="G188" i="1"/>
  <c r="F188" i="1"/>
  <c r="E188" i="1"/>
  <c r="D188" i="1"/>
  <c r="D191" i="1" s="1"/>
  <c r="C188" i="1"/>
  <c r="B188" i="1"/>
  <c r="K182" i="1"/>
  <c r="J182" i="1"/>
  <c r="J183" i="1" s="1"/>
  <c r="I182" i="1"/>
  <c r="H182" i="1"/>
  <c r="H245" i="1" s="1"/>
  <c r="G182" i="1"/>
  <c r="G223" i="1" s="1"/>
  <c r="F182" i="1"/>
  <c r="E182" i="1"/>
  <c r="D182" i="1"/>
  <c r="C182" i="1"/>
  <c r="B182" i="1"/>
  <c r="K181" i="1"/>
  <c r="J181" i="1"/>
  <c r="J222" i="1" s="1"/>
  <c r="I181" i="1"/>
  <c r="H181" i="1"/>
  <c r="G181" i="1"/>
  <c r="G222" i="1" s="1"/>
  <c r="F181" i="1"/>
  <c r="E181" i="1"/>
  <c r="D181" i="1"/>
  <c r="C181" i="1"/>
  <c r="C244" i="1" s="1"/>
  <c r="B181" i="1"/>
  <c r="B222" i="1" s="1"/>
  <c r="K180" i="1"/>
  <c r="J180" i="1"/>
  <c r="I180" i="1"/>
  <c r="H180" i="1"/>
  <c r="G180" i="1"/>
  <c r="F180" i="1"/>
  <c r="F221" i="1" s="1"/>
  <c r="E180" i="1"/>
  <c r="D180" i="1"/>
  <c r="C180" i="1"/>
  <c r="B180" i="1"/>
  <c r="B183" i="1" s="1"/>
  <c r="K178" i="1"/>
  <c r="J178" i="1"/>
  <c r="I178" i="1"/>
  <c r="H178" i="1"/>
  <c r="H219" i="1" s="1"/>
  <c r="G178" i="1"/>
  <c r="F178" i="1"/>
  <c r="E178" i="1"/>
  <c r="D178" i="1"/>
  <c r="D219" i="1" s="1"/>
  <c r="C178" i="1"/>
  <c r="B178" i="1"/>
  <c r="K177" i="1"/>
  <c r="K218" i="1" s="1"/>
  <c r="J177" i="1"/>
  <c r="I177" i="1"/>
  <c r="H177" i="1"/>
  <c r="G177" i="1"/>
  <c r="G218" i="1" s="1"/>
  <c r="F177" i="1"/>
  <c r="E177" i="1"/>
  <c r="D177" i="1"/>
  <c r="C177" i="1"/>
  <c r="C218" i="1" s="1"/>
  <c r="B177" i="1"/>
  <c r="K176" i="1"/>
  <c r="J176" i="1"/>
  <c r="J239" i="1" s="1"/>
  <c r="I176" i="1"/>
  <c r="H176" i="1"/>
  <c r="G176" i="1"/>
  <c r="F176" i="1"/>
  <c r="F217" i="1" s="1"/>
  <c r="E176" i="1"/>
  <c r="D176" i="1"/>
  <c r="C176" i="1"/>
  <c r="B176" i="1"/>
  <c r="B217" i="1" s="1"/>
  <c r="K174" i="1"/>
  <c r="J174" i="1"/>
  <c r="I174" i="1"/>
  <c r="H174" i="1"/>
  <c r="H215" i="1" s="1"/>
  <c r="G174" i="1"/>
  <c r="G215" i="1" s="1"/>
  <c r="F174" i="1"/>
  <c r="E174" i="1"/>
  <c r="D174" i="1"/>
  <c r="C174" i="1"/>
  <c r="B174" i="1"/>
  <c r="K173" i="1"/>
  <c r="K214" i="1" s="1"/>
  <c r="J173" i="1"/>
  <c r="I173" i="1"/>
  <c r="H173" i="1"/>
  <c r="G173" i="1"/>
  <c r="F173" i="1"/>
  <c r="E173" i="1"/>
  <c r="D173" i="1"/>
  <c r="C173" i="1"/>
  <c r="C214" i="1" s="1"/>
  <c r="B173" i="1"/>
  <c r="K172" i="1"/>
  <c r="J172" i="1"/>
  <c r="J235" i="1" s="1"/>
  <c r="I172" i="1"/>
  <c r="H172" i="1"/>
  <c r="G172" i="1"/>
  <c r="F172" i="1"/>
  <c r="E172" i="1"/>
  <c r="D172" i="1"/>
  <c r="C172" i="1"/>
  <c r="B172" i="1"/>
  <c r="K170" i="1"/>
  <c r="K211" i="1" s="1"/>
  <c r="J170" i="1"/>
  <c r="I170" i="1"/>
  <c r="H170" i="1"/>
  <c r="G170" i="1"/>
  <c r="F170" i="1"/>
  <c r="E170" i="1"/>
  <c r="D170" i="1"/>
  <c r="D211" i="1" s="1"/>
  <c r="C170" i="1"/>
  <c r="B170" i="1"/>
  <c r="K169" i="1"/>
  <c r="J169" i="1"/>
  <c r="I169" i="1"/>
  <c r="H169" i="1"/>
  <c r="G169" i="1"/>
  <c r="F169" i="1"/>
  <c r="F210" i="1" s="1"/>
  <c r="E169" i="1"/>
  <c r="D169" i="1"/>
  <c r="C169" i="1"/>
  <c r="B169" i="1"/>
  <c r="K168" i="1"/>
  <c r="J168" i="1"/>
  <c r="J209" i="1" s="1"/>
  <c r="I168" i="1"/>
  <c r="I171" i="1" s="1"/>
  <c r="H168" i="1"/>
  <c r="G168" i="1"/>
  <c r="F168" i="1"/>
  <c r="E168" i="1"/>
  <c r="E171" i="1" s="1"/>
  <c r="D168" i="1"/>
  <c r="C168" i="1"/>
  <c r="B168" i="1"/>
  <c r="B209" i="1" s="1"/>
  <c r="K161" i="1"/>
  <c r="J161" i="1"/>
  <c r="I161" i="1"/>
  <c r="H161" i="1"/>
  <c r="G161" i="1"/>
  <c r="G162" i="1" s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D162" i="1" s="1"/>
  <c r="D163" i="1" s="1"/>
  <c r="C160" i="1"/>
  <c r="B160" i="1"/>
  <c r="K159" i="1"/>
  <c r="J159" i="1"/>
  <c r="J162" i="1" s="1"/>
  <c r="I159" i="1"/>
  <c r="H159" i="1"/>
  <c r="H162" i="1" s="1"/>
  <c r="G159" i="1"/>
  <c r="F159" i="1"/>
  <c r="E159" i="1"/>
  <c r="E162" i="1" s="1"/>
  <c r="D159" i="1"/>
  <c r="C159" i="1"/>
  <c r="B159" i="1"/>
  <c r="B162" i="1" s="1"/>
  <c r="K157" i="1"/>
  <c r="J157" i="1"/>
  <c r="I157" i="1"/>
  <c r="H157" i="1"/>
  <c r="G157" i="1"/>
  <c r="G158" i="1" s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D158" i="1" s="1"/>
  <c r="C156" i="1"/>
  <c r="B156" i="1"/>
  <c r="K155" i="1"/>
  <c r="J155" i="1"/>
  <c r="J158" i="1" s="1"/>
  <c r="I155" i="1"/>
  <c r="H155" i="1"/>
  <c r="H158" i="1" s="1"/>
  <c r="G155" i="1"/>
  <c r="F155" i="1"/>
  <c r="E155" i="1"/>
  <c r="E158" i="1" s="1"/>
  <c r="D155" i="1"/>
  <c r="C155" i="1"/>
  <c r="B155" i="1"/>
  <c r="B158" i="1" s="1"/>
  <c r="K153" i="1"/>
  <c r="J153" i="1"/>
  <c r="I153" i="1"/>
  <c r="H153" i="1"/>
  <c r="G153" i="1"/>
  <c r="G154" i="1" s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D154" i="1" s="1"/>
  <c r="C152" i="1"/>
  <c r="B152" i="1"/>
  <c r="K151" i="1"/>
  <c r="J151" i="1"/>
  <c r="J154" i="1" s="1"/>
  <c r="I151" i="1"/>
  <c r="H151" i="1"/>
  <c r="H154" i="1" s="1"/>
  <c r="G151" i="1"/>
  <c r="F151" i="1"/>
  <c r="E151" i="1"/>
  <c r="E154" i="1" s="1"/>
  <c r="D151" i="1"/>
  <c r="C151" i="1"/>
  <c r="B151" i="1"/>
  <c r="B154" i="1" s="1"/>
  <c r="K149" i="1"/>
  <c r="J149" i="1"/>
  <c r="I149" i="1"/>
  <c r="H149" i="1"/>
  <c r="G149" i="1"/>
  <c r="G150" i="1" s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D150" i="1" s="1"/>
  <c r="C148" i="1"/>
  <c r="B148" i="1"/>
  <c r="K147" i="1"/>
  <c r="J147" i="1"/>
  <c r="J150" i="1" s="1"/>
  <c r="I147" i="1"/>
  <c r="H147" i="1"/>
  <c r="H150" i="1" s="1"/>
  <c r="G147" i="1"/>
  <c r="F147" i="1"/>
  <c r="E147" i="1"/>
  <c r="E150" i="1" s="1"/>
  <c r="D147" i="1"/>
  <c r="C147" i="1"/>
  <c r="B147" i="1"/>
  <c r="B150" i="1" s="1"/>
  <c r="K141" i="1"/>
  <c r="J141" i="1"/>
  <c r="I141" i="1"/>
  <c r="I265" i="1" s="1"/>
  <c r="H141" i="1"/>
  <c r="G141" i="1"/>
  <c r="F141" i="1"/>
  <c r="E141" i="1"/>
  <c r="E265" i="1" s="1"/>
  <c r="D141" i="1"/>
  <c r="C141" i="1"/>
  <c r="B141" i="1"/>
  <c r="K140" i="1"/>
  <c r="J140" i="1"/>
  <c r="I140" i="1"/>
  <c r="H140" i="1"/>
  <c r="G140" i="1"/>
  <c r="F140" i="1"/>
  <c r="E140" i="1"/>
  <c r="D140" i="1"/>
  <c r="D264" i="1" s="1"/>
  <c r="C140" i="1"/>
  <c r="B140" i="1"/>
  <c r="K139" i="1"/>
  <c r="K263" i="1" s="1"/>
  <c r="J139" i="1"/>
  <c r="I139" i="1"/>
  <c r="H139" i="1"/>
  <c r="G139" i="1"/>
  <c r="G263" i="1" s="1"/>
  <c r="F139" i="1"/>
  <c r="F142" i="1" s="1"/>
  <c r="E139" i="1"/>
  <c r="D139" i="1"/>
  <c r="C139" i="1"/>
  <c r="C142" i="1" s="1"/>
  <c r="B139" i="1"/>
  <c r="K137" i="1"/>
  <c r="J137" i="1"/>
  <c r="I137" i="1"/>
  <c r="H137" i="1"/>
  <c r="G137" i="1"/>
  <c r="F137" i="1"/>
  <c r="E137" i="1"/>
  <c r="D137" i="1"/>
  <c r="C137" i="1"/>
  <c r="B137" i="1"/>
  <c r="K136" i="1"/>
  <c r="K138" i="1" s="1"/>
  <c r="J136" i="1"/>
  <c r="I136" i="1"/>
  <c r="H136" i="1"/>
  <c r="H260" i="1" s="1"/>
  <c r="G136" i="1"/>
  <c r="F136" i="1"/>
  <c r="E136" i="1"/>
  <c r="D136" i="1"/>
  <c r="C136" i="1"/>
  <c r="C138" i="1" s="1"/>
  <c r="B136" i="1"/>
  <c r="K135" i="1"/>
  <c r="K259" i="1" s="1"/>
  <c r="J135" i="1"/>
  <c r="I135" i="1"/>
  <c r="H135" i="1"/>
  <c r="G135" i="1"/>
  <c r="G259" i="1" s="1"/>
  <c r="F135" i="1"/>
  <c r="E135" i="1"/>
  <c r="D135" i="1"/>
  <c r="D138" i="1" s="1"/>
  <c r="C135" i="1"/>
  <c r="C259" i="1" s="1"/>
  <c r="B135" i="1"/>
  <c r="K133" i="1"/>
  <c r="J133" i="1"/>
  <c r="I133" i="1"/>
  <c r="I257" i="1" s="1"/>
  <c r="H133" i="1"/>
  <c r="G133" i="1"/>
  <c r="F133" i="1"/>
  <c r="E133" i="1"/>
  <c r="D133" i="1"/>
  <c r="C133" i="1"/>
  <c r="B133" i="1"/>
  <c r="K132" i="1"/>
  <c r="J132" i="1"/>
  <c r="I132" i="1"/>
  <c r="H132" i="1"/>
  <c r="H256" i="1" s="1"/>
  <c r="G132" i="1"/>
  <c r="G134" i="1" s="1"/>
  <c r="F132" i="1"/>
  <c r="E132" i="1"/>
  <c r="D132" i="1"/>
  <c r="C132" i="1"/>
  <c r="L132" i="1" s="1"/>
  <c r="B132" i="1"/>
  <c r="K131" i="1"/>
  <c r="K134" i="1" s="1"/>
  <c r="J131" i="1"/>
  <c r="I131" i="1"/>
  <c r="H131" i="1"/>
  <c r="H134" i="1" s="1"/>
  <c r="G131" i="1"/>
  <c r="F131" i="1"/>
  <c r="E131" i="1"/>
  <c r="E134" i="1" s="1"/>
  <c r="D131" i="1"/>
  <c r="C131" i="1"/>
  <c r="C255" i="1" s="1"/>
  <c r="B131" i="1"/>
  <c r="K129" i="1"/>
  <c r="K130" i="1" s="1"/>
  <c r="J129" i="1"/>
  <c r="I129" i="1"/>
  <c r="I253" i="1" s="1"/>
  <c r="H129" i="1"/>
  <c r="G129" i="1"/>
  <c r="F129" i="1"/>
  <c r="E129" i="1"/>
  <c r="E253" i="1" s="1"/>
  <c r="D129" i="1"/>
  <c r="C129" i="1"/>
  <c r="B129" i="1"/>
  <c r="L129" i="1" s="1"/>
  <c r="K128" i="1"/>
  <c r="J128" i="1"/>
  <c r="I128" i="1"/>
  <c r="H128" i="1"/>
  <c r="H252" i="1" s="1"/>
  <c r="G128" i="1"/>
  <c r="G130" i="1" s="1"/>
  <c r="F128" i="1"/>
  <c r="E128" i="1"/>
  <c r="D128" i="1"/>
  <c r="D252" i="1" s="1"/>
  <c r="C128" i="1"/>
  <c r="B128" i="1"/>
  <c r="K127" i="1"/>
  <c r="K251" i="1" s="1"/>
  <c r="J127" i="1"/>
  <c r="I127" i="1"/>
  <c r="I130" i="1" s="1"/>
  <c r="H127" i="1"/>
  <c r="G127" i="1"/>
  <c r="F127" i="1"/>
  <c r="F130" i="1" s="1"/>
  <c r="E127" i="1"/>
  <c r="D127" i="1"/>
  <c r="C127" i="1"/>
  <c r="C251" i="1" s="1"/>
  <c r="B127" i="1"/>
  <c r="K121" i="1"/>
  <c r="J121" i="1"/>
  <c r="I121" i="1"/>
  <c r="H121" i="1"/>
  <c r="G121" i="1"/>
  <c r="F121" i="1"/>
  <c r="E121" i="1"/>
  <c r="D121" i="1"/>
  <c r="D245" i="1" s="1"/>
  <c r="C121" i="1"/>
  <c r="B121" i="1"/>
  <c r="K120" i="1"/>
  <c r="K244" i="1" s="1"/>
  <c r="J120" i="1"/>
  <c r="I120" i="1"/>
  <c r="H120" i="1"/>
  <c r="G120" i="1"/>
  <c r="F120" i="1"/>
  <c r="E120" i="1"/>
  <c r="D120" i="1"/>
  <c r="C120" i="1"/>
  <c r="B120" i="1"/>
  <c r="K119" i="1"/>
  <c r="J119" i="1"/>
  <c r="J243" i="1" s="1"/>
  <c r="I119" i="1"/>
  <c r="H119" i="1"/>
  <c r="G119" i="1"/>
  <c r="G122" i="1" s="1"/>
  <c r="F119" i="1"/>
  <c r="F122" i="1" s="1"/>
  <c r="E119" i="1"/>
  <c r="D119" i="1"/>
  <c r="C119" i="1"/>
  <c r="B119" i="1"/>
  <c r="B243" i="1" s="1"/>
  <c r="B118" i="1"/>
  <c r="K117" i="1"/>
  <c r="J117" i="1"/>
  <c r="I117" i="1"/>
  <c r="H117" i="1"/>
  <c r="G117" i="1"/>
  <c r="F117" i="1"/>
  <c r="E117" i="1"/>
  <c r="D117" i="1"/>
  <c r="C117" i="1"/>
  <c r="B117" i="1"/>
  <c r="K116" i="1"/>
  <c r="K240" i="1" s="1"/>
  <c r="J116" i="1"/>
  <c r="I116" i="1"/>
  <c r="H116" i="1"/>
  <c r="G116" i="1"/>
  <c r="G240" i="1" s="1"/>
  <c r="F116" i="1"/>
  <c r="F118" i="1" s="1"/>
  <c r="E116" i="1"/>
  <c r="D116" i="1"/>
  <c r="C116" i="1"/>
  <c r="C240" i="1" s="1"/>
  <c r="B116" i="1"/>
  <c r="K115" i="1"/>
  <c r="K118" i="1" s="1"/>
  <c r="J115" i="1"/>
  <c r="J118" i="1" s="1"/>
  <c r="I115" i="1"/>
  <c r="H115" i="1"/>
  <c r="H118" i="1" s="1"/>
  <c r="G115" i="1"/>
  <c r="F115" i="1"/>
  <c r="F239" i="1" s="1"/>
  <c r="E115" i="1"/>
  <c r="D115" i="1"/>
  <c r="C115" i="1"/>
  <c r="C118" i="1" s="1"/>
  <c r="B115" i="1"/>
  <c r="F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J114" i="1" s="1"/>
  <c r="I111" i="1"/>
  <c r="I114" i="1" s="1"/>
  <c r="H111" i="1"/>
  <c r="G111" i="1"/>
  <c r="F111" i="1"/>
  <c r="E111" i="1"/>
  <c r="D111" i="1"/>
  <c r="D114" i="1" s="1"/>
  <c r="C111" i="1"/>
  <c r="B111" i="1"/>
  <c r="J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F110" i="1" s="1"/>
  <c r="E107" i="1"/>
  <c r="E110" i="1" s="1"/>
  <c r="D107" i="1"/>
  <c r="C107" i="1"/>
  <c r="B107" i="1"/>
  <c r="L107" i="1" s="1"/>
  <c r="R102" i="1"/>
  <c r="Q102" i="1"/>
  <c r="S100" i="1"/>
  <c r="R100" i="1"/>
  <c r="Q100" i="1"/>
  <c r="P100" i="1"/>
  <c r="O100" i="1"/>
  <c r="T99" i="1"/>
  <c r="S99" i="1"/>
  <c r="R99" i="1"/>
  <c r="Q99" i="1"/>
  <c r="P99" i="1"/>
  <c r="P101" i="1" s="1"/>
  <c r="O99" i="1"/>
  <c r="S98" i="1"/>
  <c r="R98" i="1"/>
  <c r="R101" i="1" s="1"/>
  <c r="Q98" i="1"/>
  <c r="Q101" i="1" s="1"/>
  <c r="P98" i="1"/>
  <c r="O98" i="1"/>
  <c r="S96" i="1"/>
  <c r="R96" i="1"/>
  <c r="Q96" i="1"/>
  <c r="P96" i="1"/>
  <c r="O96" i="1"/>
  <c r="T95" i="1"/>
  <c r="S95" i="1"/>
  <c r="R95" i="1"/>
  <c r="Q95" i="1"/>
  <c r="P95" i="1"/>
  <c r="P97" i="1" s="1"/>
  <c r="O95" i="1"/>
  <c r="S94" i="1"/>
  <c r="R94" i="1"/>
  <c r="R97" i="1" s="1"/>
  <c r="Q94" i="1"/>
  <c r="Q97" i="1" s="1"/>
  <c r="P94" i="1"/>
  <c r="O94" i="1"/>
  <c r="O93" i="1"/>
  <c r="S92" i="1"/>
  <c r="R92" i="1"/>
  <c r="Q92" i="1"/>
  <c r="P92" i="1"/>
  <c r="S91" i="1"/>
  <c r="T91" i="1" s="1"/>
  <c r="R91" i="1"/>
  <c r="Q91" i="1"/>
  <c r="P91" i="1"/>
  <c r="S90" i="1"/>
  <c r="R90" i="1"/>
  <c r="Q90" i="1"/>
  <c r="Q93" i="1" s="1"/>
  <c r="P90" i="1"/>
  <c r="P93" i="1" s="1"/>
  <c r="S88" i="1"/>
  <c r="T88" i="1" s="1"/>
  <c r="R88" i="1"/>
  <c r="Q88" i="1"/>
  <c r="P88" i="1"/>
  <c r="S87" i="1"/>
  <c r="R87" i="1"/>
  <c r="Q87" i="1"/>
  <c r="P87" i="1"/>
  <c r="S86" i="1"/>
  <c r="R86" i="1"/>
  <c r="Q86" i="1"/>
  <c r="Q89" i="1" s="1"/>
  <c r="P86" i="1"/>
  <c r="S80" i="1"/>
  <c r="R80" i="1"/>
  <c r="Q80" i="1"/>
  <c r="P80" i="1"/>
  <c r="O80" i="1"/>
  <c r="S79" i="1"/>
  <c r="R79" i="1"/>
  <c r="Q79" i="1"/>
  <c r="P79" i="1"/>
  <c r="O79" i="1"/>
  <c r="O81" i="1" s="1"/>
  <c r="O82" i="1" s="1"/>
  <c r="S78" i="1"/>
  <c r="R78" i="1"/>
  <c r="Q78" i="1"/>
  <c r="Q81" i="1" s="1"/>
  <c r="P78" i="1"/>
  <c r="O78" i="1"/>
  <c r="S76" i="1"/>
  <c r="T76" i="1" s="1"/>
  <c r="R76" i="1"/>
  <c r="Q76" i="1"/>
  <c r="P76" i="1"/>
  <c r="S75" i="1"/>
  <c r="R75" i="1"/>
  <c r="Q75" i="1"/>
  <c r="P75" i="1"/>
  <c r="S74" i="1"/>
  <c r="T74" i="1" s="1"/>
  <c r="R74" i="1"/>
  <c r="Q74" i="1"/>
  <c r="Q77" i="1" s="1"/>
  <c r="P74" i="1"/>
  <c r="T72" i="1"/>
  <c r="S72" i="1"/>
  <c r="R72" i="1"/>
  <c r="Q72" i="1"/>
  <c r="P72" i="1"/>
  <c r="S71" i="1"/>
  <c r="T71" i="1" s="1"/>
  <c r="R71" i="1"/>
  <c r="Q71" i="1"/>
  <c r="P71" i="1"/>
  <c r="S70" i="1"/>
  <c r="R70" i="1"/>
  <c r="R73" i="1" s="1"/>
  <c r="Q70" i="1"/>
  <c r="P70" i="1"/>
  <c r="S68" i="1"/>
  <c r="T68" i="1" s="1"/>
  <c r="R68" i="1"/>
  <c r="Q68" i="1"/>
  <c r="P68" i="1"/>
  <c r="S67" i="1"/>
  <c r="T67" i="1" s="1"/>
  <c r="R67" i="1"/>
  <c r="Q67" i="1"/>
  <c r="P67" i="1"/>
  <c r="S66" i="1"/>
  <c r="R66" i="1"/>
  <c r="R69" i="1" s="1"/>
  <c r="Q66" i="1"/>
  <c r="P66" i="1"/>
  <c r="P69" i="1" s="1"/>
  <c r="S60" i="1"/>
  <c r="T60" i="1" s="1"/>
  <c r="R60" i="1"/>
  <c r="Q60" i="1"/>
  <c r="P60" i="1"/>
  <c r="O60" i="1"/>
  <c r="S59" i="1"/>
  <c r="T59" i="1" s="1"/>
  <c r="R59" i="1"/>
  <c r="Q59" i="1"/>
  <c r="Q61" i="1" s="1"/>
  <c r="P59" i="1"/>
  <c r="O59" i="1"/>
  <c r="S58" i="1"/>
  <c r="R58" i="1"/>
  <c r="R61" i="1" s="1"/>
  <c r="Q58" i="1"/>
  <c r="P58" i="1"/>
  <c r="O58" i="1"/>
  <c r="Q57" i="1"/>
  <c r="S56" i="1"/>
  <c r="R56" i="1"/>
  <c r="Q56" i="1"/>
  <c r="P56" i="1"/>
  <c r="S55" i="1"/>
  <c r="R55" i="1"/>
  <c r="Q55" i="1"/>
  <c r="P55" i="1"/>
  <c r="T54" i="1"/>
  <c r="S54" i="1"/>
  <c r="R54" i="1"/>
  <c r="Q54" i="1"/>
  <c r="P54" i="1"/>
  <c r="S52" i="1"/>
  <c r="R52" i="1"/>
  <c r="Q52" i="1"/>
  <c r="Q53" i="1" s="1"/>
  <c r="P52" i="1"/>
  <c r="S51" i="1"/>
  <c r="T51" i="1" s="1"/>
  <c r="R51" i="1"/>
  <c r="Q51" i="1"/>
  <c r="P51" i="1"/>
  <c r="S50" i="1"/>
  <c r="T50" i="1" s="1"/>
  <c r="R50" i="1"/>
  <c r="R53" i="1" s="1"/>
  <c r="Q50" i="1"/>
  <c r="P50" i="1"/>
  <c r="S48" i="1"/>
  <c r="R48" i="1"/>
  <c r="Q48" i="1"/>
  <c r="P48" i="1"/>
  <c r="S47" i="1"/>
  <c r="T47" i="1" s="1"/>
  <c r="R47" i="1"/>
  <c r="Q47" i="1"/>
  <c r="P47" i="1"/>
  <c r="S46" i="1"/>
  <c r="R46" i="1"/>
  <c r="Q46" i="1"/>
  <c r="Q49" i="1" s="1"/>
  <c r="P46" i="1"/>
  <c r="P49" i="1" s="1"/>
  <c r="S40" i="1"/>
  <c r="R40" i="1"/>
  <c r="Q40" i="1"/>
  <c r="P40" i="1"/>
  <c r="O40" i="1"/>
  <c r="S39" i="1"/>
  <c r="R39" i="1"/>
  <c r="Q39" i="1"/>
  <c r="P39" i="1"/>
  <c r="O39" i="1"/>
  <c r="S38" i="1"/>
  <c r="R38" i="1"/>
  <c r="Q38" i="1"/>
  <c r="P38" i="1"/>
  <c r="O38" i="1"/>
  <c r="S37" i="1"/>
  <c r="S36" i="1"/>
  <c r="T36" i="1" s="1"/>
  <c r="R36" i="1"/>
  <c r="Q36" i="1"/>
  <c r="P36" i="1"/>
  <c r="S35" i="1"/>
  <c r="R35" i="1"/>
  <c r="Q35" i="1"/>
  <c r="P35" i="1"/>
  <c r="S34" i="1"/>
  <c r="R34" i="1"/>
  <c r="Q34" i="1"/>
  <c r="P34" i="1"/>
  <c r="P37" i="1" s="1"/>
  <c r="S32" i="1"/>
  <c r="T32" i="1" s="1"/>
  <c r="R32" i="1"/>
  <c r="Q32" i="1"/>
  <c r="P32" i="1"/>
  <c r="S31" i="1"/>
  <c r="R31" i="1"/>
  <c r="Q31" i="1"/>
  <c r="P31" i="1"/>
  <c r="S30" i="1"/>
  <c r="S33" i="1" s="1"/>
  <c r="R30" i="1"/>
  <c r="Q30" i="1"/>
  <c r="P30" i="1"/>
  <c r="S29" i="1"/>
  <c r="T28" i="1"/>
  <c r="S28" i="1"/>
  <c r="R28" i="1"/>
  <c r="Q28" i="1"/>
  <c r="P28" i="1"/>
  <c r="S27" i="1"/>
  <c r="T27" i="1" s="1"/>
  <c r="R27" i="1"/>
  <c r="Q27" i="1"/>
  <c r="P27" i="1"/>
  <c r="S26" i="1"/>
  <c r="R26" i="1"/>
  <c r="R29" i="1" s="1"/>
  <c r="Q26" i="1"/>
  <c r="P26" i="1"/>
  <c r="S19" i="1"/>
  <c r="T19" i="1" s="1"/>
  <c r="R19" i="1"/>
  <c r="Q19" i="1"/>
  <c r="P19" i="1"/>
  <c r="O19" i="1"/>
  <c r="S18" i="1"/>
  <c r="R18" i="1"/>
  <c r="Q18" i="1"/>
  <c r="P18" i="1"/>
  <c r="O18" i="1"/>
  <c r="S17" i="1"/>
  <c r="R17" i="1"/>
  <c r="Q17" i="1"/>
  <c r="P17" i="1"/>
  <c r="P16" i="1"/>
  <c r="S15" i="1"/>
  <c r="R15" i="1"/>
  <c r="Q15" i="1"/>
  <c r="P15" i="1"/>
  <c r="S14" i="1"/>
  <c r="R14" i="1"/>
  <c r="Q14" i="1"/>
  <c r="P14" i="1"/>
  <c r="S13" i="1"/>
  <c r="R13" i="1"/>
  <c r="R16" i="1" s="1"/>
  <c r="Q13" i="1"/>
  <c r="P13" i="1"/>
  <c r="P12" i="1"/>
  <c r="S11" i="1"/>
  <c r="R11" i="1"/>
  <c r="Q11" i="1"/>
  <c r="P11" i="1"/>
  <c r="S10" i="1"/>
  <c r="T10" i="1" s="1"/>
  <c r="R10" i="1"/>
  <c r="Q10" i="1"/>
  <c r="P10" i="1"/>
  <c r="S9" i="1"/>
  <c r="R9" i="1"/>
  <c r="R12" i="1" s="1"/>
  <c r="Q9" i="1"/>
  <c r="Q12" i="1" s="1"/>
  <c r="P9" i="1"/>
  <c r="S7" i="1"/>
  <c r="R7" i="1"/>
  <c r="Q7" i="1"/>
  <c r="P7" i="1"/>
  <c r="S6" i="1"/>
  <c r="R6" i="1"/>
  <c r="Q6" i="1"/>
  <c r="P6" i="1"/>
  <c r="P8" i="1" s="1"/>
  <c r="S5" i="1"/>
  <c r="R5" i="1"/>
  <c r="Q5" i="1"/>
  <c r="P5" i="1"/>
  <c r="H163" i="1" l="1"/>
  <c r="F123" i="1"/>
  <c r="L172" i="1"/>
  <c r="F251" i="1"/>
  <c r="P20" i="1"/>
  <c r="P21" i="1" s="1"/>
  <c r="Q62" i="1"/>
  <c r="T80" i="1"/>
  <c r="C110" i="1"/>
  <c r="K110" i="1"/>
  <c r="L111" i="1"/>
  <c r="I118" i="1"/>
  <c r="H122" i="1"/>
  <c r="B122" i="1"/>
  <c r="B246" i="1" s="1"/>
  <c r="F134" i="1"/>
  <c r="D256" i="1"/>
  <c r="L133" i="1"/>
  <c r="E138" i="1"/>
  <c r="D142" i="1"/>
  <c r="C171" i="1"/>
  <c r="K171" i="1"/>
  <c r="K234" i="1" s="1"/>
  <c r="G183" i="1"/>
  <c r="C261" i="1"/>
  <c r="K261" i="1"/>
  <c r="K255" i="1"/>
  <c r="E315" i="1"/>
  <c r="M327" i="1"/>
  <c r="T18" i="1"/>
  <c r="T11" i="1"/>
  <c r="T26" i="1"/>
  <c r="T35" i="1"/>
  <c r="P41" i="1"/>
  <c r="T39" i="1"/>
  <c r="T52" i="1"/>
  <c r="O61" i="1"/>
  <c r="O62" i="1" s="1"/>
  <c r="Q69" i="1"/>
  <c r="Q82" i="1" s="1"/>
  <c r="S77" i="1"/>
  <c r="P89" i="1"/>
  <c r="T87" i="1"/>
  <c r="R93" i="1"/>
  <c r="T94" i="1"/>
  <c r="T98" i="1"/>
  <c r="D110" i="1"/>
  <c r="D123" i="1" s="1"/>
  <c r="C114" i="1"/>
  <c r="L114" i="1" s="1"/>
  <c r="K114" i="1"/>
  <c r="L115" i="1"/>
  <c r="I122" i="1"/>
  <c r="G244" i="1"/>
  <c r="H130" i="1"/>
  <c r="C130" i="1"/>
  <c r="G255" i="1"/>
  <c r="F138" i="1"/>
  <c r="F143" i="1" s="1"/>
  <c r="L136" i="1"/>
  <c r="L137" i="1"/>
  <c r="E142" i="1"/>
  <c r="L147" i="1"/>
  <c r="L148" i="1"/>
  <c r="L151" i="1"/>
  <c r="L152" i="1"/>
  <c r="L154" i="1" s="1"/>
  <c r="L155" i="1"/>
  <c r="L158" i="1" s="1"/>
  <c r="L156" i="1"/>
  <c r="L159" i="1"/>
  <c r="L160" i="1"/>
  <c r="D171" i="1"/>
  <c r="H233" i="1"/>
  <c r="H277" i="1"/>
  <c r="B179" i="1"/>
  <c r="B242" i="1" s="1"/>
  <c r="F256" i="1"/>
  <c r="D257" i="1"/>
  <c r="H199" i="1"/>
  <c r="E294" i="1"/>
  <c r="E298" i="1"/>
  <c r="E302" i="1"/>
  <c r="E306" i="1"/>
  <c r="F312" i="1"/>
  <c r="F315" i="1" s="1"/>
  <c r="K315" i="1"/>
  <c r="D319" i="1"/>
  <c r="I319" i="1"/>
  <c r="E327" i="1"/>
  <c r="R20" i="1"/>
  <c r="S49" i="1"/>
  <c r="P61" i="1"/>
  <c r="S93" i="1"/>
  <c r="T93" i="1" s="1"/>
  <c r="C276" i="1"/>
  <c r="G252" i="1"/>
  <c r="Q37" i="1"/>
  <c r="R41" i="1"/>
  <c r="T46" i="1"/>
  <c r="P57" i="1"/>
  <c r="T55" i="1"/>
  <c r="T66" i="1"/>
  <c r="S73" i="1"/>
  <c r="T73" i="1" s="1"/>
  <c r="T75" i="1"/>
  <c r="P81" i="1"/>
  <c r="T79" i="1"/>
  <c r="R89" i="1"/>
  <c r="T90" i="1"/>
  <c r="T92" i="1"/>
  <c r="L108" i="1"/>
  <c r="L109" i="1"/>
  <c r="E114" i="1"/>
  <c r="D118" i="1"/>
  <c r="H241" i="1"/>
  <c r="C122" i="1"/>
  <c r="K122" i="1"/>
  <c r="K123" i="1" s="1"/>
  <c r="B130" i="1"/>
  <c r="L130" i="1" s="1"/>
  <c r="J130" i="1"/>
  <c r="I134" i="1"/>
  <c r="H138" i="1"/>
  <c r="F150" i="1"/>
  <c r="L149" i="1"/>
  <c r="F154" i="1"/>
  <c r="L153" i="1"/>
  <c r="F158" i="1"/>
  <c r="F163" i="1" s="1"/>
  <c r="L157" i="1"/>
  <c r="F162" i="1"/>
  <c r="L161" i="1"/>
  <c r="F231" i="1"/>
  <c r="F213" i="1"/>
  <c r="B251" i="1"/>
  <c r="J251" i="1"/>
  <c r="D203" i="1"/>
  <c r="D266" i="1" s="1"/>
  <c r="F294" i="1"/>
  <c r="F298" i="1"/>
  <c r="F302" i="1"/>
  <c r="F306" i="1"/>
  <c r="I315" i="1"/>
  <c r="B315" i="1"/>
  <c r="G319" i="1"/>
  <c r="O319" i="1"/>
  <c r="E323" i="1"/>
  <c r="C327" i="1"/>
  <c r="L327" i="1"/>
  <c r="L141" i="1"/>
  <c r="C232" i="1"/>
  <c r="T31" i="1"/>
  <c r="T7" i="1"/>
  <c r="Q16" i="1"/>
  <c r="O20" i="1"/>
  <c r="O21" i="1" s="1"/>
  <c r="P33" i="1"/>
  <c r="T38" i="1"/>
  <c r="P77" i="1"/>
  <c r="S89" i="1"/>
  <c r="T96" i="1"/>
  <c r="T100" i="1"/>
  <c r="G110" i="1"/>
  <c r="L112" i="1"/>
  <c r="L113" i="1"/>
  <c r="E118" i="1"/>
  <c r="D122" i="1"/>
  <c r="B134" i="1"/>
  <c r="J134" i="1"/>
  <c r="I138" i="1"/>
  <c r="I143" i="1" s="1"/>
  <c r="E261" i="1"/>
  <c r="G138" i="1"/>
  <c r="G143" i="1" s="1"/>
  <c r="H142" i="1"/>
  <c r="C150" i="1"/>
  <c r="K150" i="1"/>
  <c r="C154" i="1"/>
  <c r="K154" i="1"/>
  <c r="K163" i="1" s="1"/>
  <c r="C158" i="1"/>
  <c r="C163" i="1" s="1"/>
  <c r="K158" i="1"/>
  <c r="C162" i="1"/>
  <c r="K162" i="1"/>
  <c r="G171" i="1"/>
  <c r="G175" i="1"/>
  <c r="G261" i="1"/>
  <c r="C222" i="1"/>
  <c r="C284" i="1" s="1"/>
  <c r="D241" i="1"/>
  <c r="H319" i="1"/>
  <c r="P319" i="1"/>
  <c r="K323" i="1"/>
  <c r="K328" i="1" s="1"/>
  <c r="D327" i="1"/>
  <c r="I327" i="1"/>
  <c r="C134" i="1"/>
  <c r="K232" i="1"/>
  <c r="O41" i="1"/>
  <c r="O42" i="1" s="1"/>
  <c r="P53" i="1"/>
  <c r="S69" i="1"/>
  <c r="R81" i="1"/>
  <c r="T86" i="1"/>
  <c r="O97" i="1"/>
  <c r="O101" i="1"/>
  <c r="H110" i="1"/>
  <c r="H123" i="1" s="1"/>
  <c r="B110" i="1"/>
  <c r="B123" i="1" s="1"/>
  <c r="G114" i="1"/>
  <c r="L116" i="1"/>
  <c r="L117" i="1"/>
  <c r="E122" i="1"/>
  <c r="D130" i="1"/>
  <c r="L128" i="1"/>
  <c r="B138" i="1"/>
  <c r="J138" i="1"/>
  <c r="I142" i="1"/>
  <c r="G142" i="1"/>
  <c r="H171" i="1"/>
  <c r="D273" i="1"/>
  <c r="D237" i="1"/>
  <c r="J256" i="1"/>
  <c r="H257" i="1"/>
  <c r="D199" i="1"/>
  <c r="D262" i="1" s="1"/>
  <c r="B218" i="1"/>
  <c r="B280" i="1" s="1"/>
  <c r="J218" i="1"/>
  <c r="J280" i="1" s="1"/>
  <c r="M319" i="1"/>
  <c r="C323" i="1"/>
  <c r="Q29" i="1"/>
  <c r="J122" i="1"/>
  <c r="J123" i="1" s="1"/>
  <c r="K276" i="1"/>
  <c r="R8" i="1"/>
  <c r="T15" i="1"/>
  <c r="Q20" i="1"/>
  <c r="P29" i="1"/>
  <c r="R33" i="1"/>
  <c r="T33" i="1" s="1"/>
  <c r="T40" i="1"/>
  <c r="S57" i="1"/>
  <c r="R77" i="1"/>
  <c r="R82" i="1" s="1"/>
  <c r="T78" i="1"/>
  <c r="I110" i="1"/>
  <c r="H114" i="1"/>
  <c r="B114" i="1"/>
  <c r="G118" i="1"/>
  <c r="F243" i="1"/>
  <c r="L120" i="1"/>
  <c r="L121" i="1"/>
  <c r="E130" i="1"/>
  <c r="E143" i="1" s="1"/>
  <c r="D134" i="1"/>
  <c r="B142" i="1"/>
  <c r="J142" i="1"/>
  <c r="K142" i="1"/>
  <c r="K143" i="1" s="1"/>
  <c r="I150" i="1"/>
  <c r="I154" i="1"/>
  <c r="I158" i="1"/>
  <c r="I162" i="1"/>
  <c r="I163" i="1" s="1"/>
  <c r="G210" i="1"/>
  <c r="G272" i="1" s="1"/>
  <c r="G236" i="1"/>
  <c r="C252" i="1"/>
  <c r="K252" i="1"/>
  <c r="E217" i="1"/>
  <c r="C223" i="1"/>
  <c r="C285" i="1" s="1"/>
  <c r="K223" i="1"/>
  <c r="K285" i="1" s="1"/>
  <c r="E319" i="1"/>
  <c r="E328" i="1" s="1"/>
  <c r="I323" i="1"/>
  <c r="B323" i="1"/>
  <c r="G327" i="1"/>
  <c r="O327" i="1"/>
  <c r="F326" i="1"/>
  <c r="B143" i="1"/>
  <c r="T17" i="1"/>
  <c r="S20" i="1"/>
  <c r="E279" i="1"/>
  <c r="S41" i="1"/>
  <c r="R57" i="1"/>
  <c r="T57" i="1" s="1"/>
  <c r="I234" i="1"/>
  <c r="T58" i="1"/>
  <c r="S61" i="1"/>
  <c r="Q73" i="1"/>
  <c r="L118" i="1"/>
  <c r="E123" i="1"/>
  <c r="E163" i="1"/>
  <c r="R21" i="1"/>
  <c r="T29" i="1"/>
  <c r="T30" i="1"/>
  <c r="S53" i="1"/>
  <c r="T53" i="1" s="1"/>
  <c r="T69" i="1"/>
  <c r="T70" i="1"/>
  <c r="T77" i="1"/>
  <c r="O102" i="1"/>
  <c r="D143" i="1"/>
  <c r="H143" i="1"/>
  <c r="L150" i="1"/>
  <c r="L162" i="1"/>
  <c r="E234" i="1"/>
  <c r="H262" i="1"/>
  <c r="B271" i="1"/>
  <c r="J271" i="1"/>
  <c r="L235" i="1"/>
  <c r="F275" i="1"/>
  <c r="T9" i="1"/>
  <c r="S12" i="1"/>
  <c r="T12" i="1" s="1"/>
  <c r="T34" i="1"/>
  <c r="R37" i="1"/>
  <c r="T37" i="1" s="1"/>
  <c r="T5" i="1"/>
  <c r="S8" i="1"/>
  <c r="T13" i="1"/>
  <c r="S16" i="1"/>
  <c r="T16" i="1" s="1"/>
  <c r="G246" i="1"/>
  <c r="Q33" i="1"/>
  <c r="P102" i="1"/>
  <c r="B163" i="1"/>
  <c r="J163" i="1"/>
  <c r="Q8" i="1"/>
  <c r="Q21" i="1" s="1"/>
  <c r="R49" i="1"/>
  <c r="T49" i="1" s="1"/>
  <c r="P73" i="1"/>
  <c r="P82" i="1" s="1"/>
  <c r="I123" i="1"/>
  <c r="T6" i="1"/>
  <c r="T14" i="1"/>
  <c r="P42" i="1"/>
  <c r="Q41" i="1"/>
  <c r="T48" i="1"/>
  <c r="T56" i="1"/>
  <c r="T89" i="1"/>
  <c r="G123" i="1"/>
  <c r="L134" i="1"/>
  <c r="G163" i="1"/>
  <c r="C234" i="1"/>
  <c r="G234" i="1"/>
  <c r="G238" i="1"/>
  <c r="D239" i="1"/>
  <c r="D179" i="1"/>
  <c r="D242" i="1" s="1"/>
  <c r="D217" i="1"/>
  <c r="I240" i="1"/>
  <c r="I218" i="1"/>
  <c r="I280" i="1" s="1"/>
  <c r="F241" i="1"/>
  <c r="F219" i="1"/>
  <c r="F281" i="1" s="1"/>
  <c r="E255" i="1"/>
  <c r="E195" i="1"/>
  <c r="E258" i="1" s="1"/>
  <c r="B256" i="1"/>
  <c r="L193" i="1"/>
  <c r="L256" i="1" s="1"/>
  <c r="L202" i="1"/>
  <c r="L265" i="1" s="1"/>
  <c r="B265" i="1"/>
  <c r="E235" i="1"/>
  <c r="E175" i="1"/>
  <c r="E238" i="1" s="1"/>
  <c r="I235" i="1"/>
  <c r="I175" i="1"/>
  <c r="I238" i="1" s="1"/>
  <c r="C217" i="1"/>
  <c r="C239" i="1"/>
  <c r="G217" i="1"/>
  <c r="G239" i="1"/>
  <c r="K217" i="1"/>
  <c r="K239" i="1"/>
  <c r="D218" i="1"/>
  <c r="D280" i="1" s="1"/>
  <c r="D240" i="1"/>
  <c r="H218" i="1"/>
  <c r="H280" i="1" s="1"/>
  <c r="H240" i="1"/>
  <c r="E219" i="1"/>
  <c r="E281" i="1" s="1"/>
  <c r="E241" i="1"/>
  <c r="I219" i="1"/>
  <c r="I281" i="1" s="1"/>
  <c r="I241" i="1"/>
  <c r="E251" i="1"/>
  <c r="E191" i="1"/>
  <c r="I251" i="1"/>
  <c r="I191" i="1"/>
  <c r="I254" i="1" s="1"/>
  <c r="B252" i="1"/>
  <c r="L189" i="1"/>
  <c r="L252" i="1" s="1"/>
  <c r="L198" i="1"/>
  <c r="L261" i="1" s="1"/>
  <c r="B261" i="1"/>
  <c r="F279" i="1"/>
  <c r="F220" i="1"/>
  <c r="B283" i="1"/>
  <c r="L127" i="1"/>
  <c r="B175" i="1"/>
  <c r="B238" i="1" s="1"/>
  <c r="L176" i="1"/>
  <c r="D254" i="1"/>
  <c r="K258" i="1"/>
  <c r="L196" i="1"/>
  <c r="C273" i="1"/>
  <c r="B214" i="1"/>
  <c r="B276" i="1" s="1"/>
  <c r="C219" i="1"/>
  <c r="C281" i="1" s="1"/>
  <c r="B284" i="1"/>
  <c r="F235" i="1"/>
  <c r="S97" i="1"/>
  <c r="T97" i="1" s="1"/>
  <c r="S101" i="1"/>
  <c r="L140" i="1"/>
  <c r="E231" i="1"/>
  <c r="I231" i="1"/>
  <c r="B232" i="1"/>
  <c r="F232" i="1"/>
  <c r="J232" i="1"/>
  <c r="C233" i="1"/>
  <c r="G233" i="1"/>
  <c r="K233" i="1"/>
  <c r="B236" i="1"/>
  <c r="F236" i="1"/>
  <c r="J236" i="1"/>
  <c r="C237" i="1"/>
  <c r="G237" i="1"/>
  <c r="K237" i="1"/>
  <c r="L177" i="1"/>
  <c r="C179" i="1"/>
  <c r="C242" i="1" s="1"/>
  <c r="K179" i="1"/>
  <c r="K242" i="1" s="1"/>
  <c r="E243" i="1"/>
  <c r="I243" i="1"/>
  <c r="B244" i="1"/>
  <c r="F244" i="1"/>
  <c r="J244" i="1"/>
  <c r="C245" i="1"/>
  <c r="G245" i="1"/>
  <c r="K245" i="1"/>
  <c r="F252" i="1"/>
  <c r="J252" i="1"/>
  <c r="D253" i="1"/>
  <c r="H253" i="1"/>
  <c r="K254" i="1"/>
  <c r="D255" i="1"/>
  <c r="H255" i="1"/>
  <c r="L192" i="1"/>
  <c r="E256" i="1"/>
  <c r="I256" i="1"/>
  <c r="C257" i="1"/>
  <c r="G257" i="1"/>
  <c r="K257" i="1"/>
  <c r="H195" i="1"/>
  <c r="H258" i="1" s="1"/>
  <c r="F261" i="1"/>
  <c r="J261" i="1"/>
  <c r="G199" i="1"/>
  <c r="G262" i="1" s="1"/>
  <c r="B263" i="1"/>
  <c r="F263" i="1"/>
  <c r="J263" i="1"/>
  <c r="C264" i="1"/>
  <c r="G264" i="1"/>
  <c r="K264" i="1"/>
  <c r="F209" i="1"/>
  <c r="C210" i="1"/>
  <c r="C272" i="1" s="1"/>
  <c r="K210" i="1"/>
  <c r="K272" i="1" s="1"/>
  <c r="H211" i="1"/>
  <c r="H273" i="1" s="1"/>
  <c r="B213" i="1"/>
  <c r="J213" i="1"/>
  <c r="G214" i="1"/>
  <c r="G276" i="1" s="1"/>
  <c r="D215" i="1"/>
  <c r="D277" i="1" s="1"/>
  <c r="C280" i="1"/>
  <c r="K280" i="1"/>
  <c r="H281" i="1"/>
  <c r="J283" i="1"/>
  <c r="G284" i="1"/>
  <c r="D285" i="1"/>
  <c r="B235" i="1"/>
  <c r="H291" i="1"/>
  <c r="H295" i="1"/>
  <c r="H299" i="1"/>
  <c r="H303" i="1"/>
  <c r="D315" i="1"/>
  <c r="D328" i="1" s="1"/>
  <c r="F316" i="1"/>
  <c r="F319" i="1" s="1"/>
  <c r="D323" i="1"/>
  <c r="F324" i="1"/>
  <c r="F327" i="1" s="1"/>
  <c r="J328" i="1"/>
  <c r="J241" i="1"/>
  <c r="J219" i="1"/>
  <c r="J281" i="1" s="1"/>
  <c r="J246" i="1"/>
  <c r="I255" i="1"/>
  <c r="I195" i="1"/>
  <c r="I258" i="1" s="1"/>
  <c r="D231" i="1"/>
  <c r="D209" i="1"/>
  <c r="H231" i="1"/>
  <c r="H209" i="1"/>
  <c r="E232" i="1"/>
  <c r="E210" i="1"/>
  <c r="E272" i="1" s="1"/>
  <c r="I232" i="1"/>
  <c r="I210" i="1"/>
  <c r="I272" i="1" s="1"/>
  <c r="B233" i="1"/>
  <c r="B211" i="1"/>
  <c r="B273" i="1" s="1"/>
  <c r="F233" i="1"/>
  <c r="F211" i="1"/>
  <c r="F273" i="1" s="1"/>
  <c r="J233" i="1"/>
  <c r="J211" i="1"/>
  <c r="J273" i="1" s="1"/>
  <c r="D235" i="1"/>
  <c r="D175" i="1"/>
  <c r="D238" i="1" s="1"/>
  <c r="D213" i="1"/>
  <c r="H235" i="1"/>
  <c r="H175" i="1"/>
  <c r="H238" i="1" s="1"/>
  <c r="H213" i="1"/>
  <c r="E236" i="1"/>
  <c r="E214" i="1"/>
  <c r="E276" i="1" s="1"/>
  <c r="I236" i="1"/>
  <c r="I214" i="1"/>
  <c r="I276" i="1" s="1"/>
  <c r="B237" i="1"/>
  <c r="B215" i="1"/>
  <c r="B277" i="1" s="1"/>
  <c r="L174" i="1"/>
  <c r="F237" i="1"/>
  <c r="F215" i="1"/>
  <c r="F277" i="1" s="1"/>
  <c r="J237" i="1"/>
  <c r="J215" i="1"/>
  <c r="J277" i="1" s="1"/>
  <c r="D243" i="1"/>
  <c r="D183" i="1"/>
  <c r="D221" i="1"/>
  <c r="H243" i="1"/>
  <c r="H183" i="1"/>
  <c r="H221" i="1"/>
  <c r="E244" i="1"/>
  <c r="E222" i="1"/>
  <c r="E284" i="1" s="1"/>
  <c r="I244" i="1"/>
  <c r="I222" i="1"/>
  <c r="I284" i="1" s="1"/>
  <c r="B245" i="1"/>
  <c r="B223" i="1"/>
  <c r="B285" i="1" s="1"/>
  <c r="L182" i="1"/>
  <c r="F245" i="1"/>
  <c r="F223" i="1"/>
  <c r="F285" i="1" s="1"/>
  <c r="J245" i="1"/>
  <c r="J223" i="1"/>
  <c r="J285" i="1" s="1"/>
  <c r="L194" i="1"/>
  <c r="L257" i="1" s="1"/>
  <c r="B257" i="1"/>
  <c r="E263" i="1"/>
  <c r="E203" i="1"/>
  <c r="I263" i="1"/>
  <c r="I203" i="1"/>
  <c r="B264" i="1"/>
  <c r="L201" i="1"/>
  <c r="B307" i="1"/>
  <c r="S81" i="1"/>
  <c r="H259" i="1"/>
  <c r="E260" i="1"/>
  <c r="F265" i="1"/>
  <c r="K273" i="1"/>
  <c r="G277" i="1"/>
  <c r="F280" i="1"/>
  <c r="G285" i="1"/>
  <c r="G232" i="1"/>
  <c r="N328" i="1"/>
  <c r="L168" i="1"/>
  <c r="F175" i="1"/>
  <c r="F238" i="1" s="1"/>
  <c r="J179" i="1"/>
  <c r="J242" i="1" s="1"/>
  <c r="L180" i="1"/>
  <c r="F183" i="1"/>
  <c r="D251" i="1"/>
  <c r="H251" i="1"/>
  <c r="L188" i="1"/>
  <c r="E252" i="1"/>
  <c r="I252" i="1"/>
  <c r="C253" i="1"/>
  <c r="G253" i="1"/>
  <c r="K253" i="1"/>
  <c r="H191" i="1"/>
  <c r="H254" i="1" s="1"/>
  <c r="F257" i="1"/>
  <c r="J257" i="1"/>
  <c r="G195" i="1"/>
  <c r="G258" i="1" s="1"/>
  <c r="B259" i="1"/>
  <c r="F259" i="1"/>
  <c r="J259" i="1"/>
  <c r="C260" i="1"/>
  <c r="G260" i="1"/>
  <c r="K260" i="1"/>
  <c r="F264" i="1"/>
  <c r="J264" i="1"/>
  <c r="D265" i="1"/>
  <c r="H265" i="1"/>
  <c r="C203" i="1"/>
  <c r="K203" i="1"/>
  <c r="E209" i="1"/>
  <c r="B210" i="1"/>
  <c r="B272" i="1" s="1"/>
  <c r="J210" i="1"/>
  <c r="J272" i="1" s="1"/>
  <c r="G211" i="1"/>
  <c r="G273" i="1" s="1"/>
  <c r="I213" i="1"/>
  <c r="F214" i="1"/>
  <c r="F276" i="1" s="1"/>
  <c r="C215" i="1"/>
  <c r="C277" i="1" s="1"/>
  <c r="K215" i="1"/>
  <c r="K277" i="1" s="1"/>
  <c r="G219" i="1"/>
  <c r="G281" i="1" s="1"/>
  <c r="I221" i="1"/>
  <c r="F222" i="1"/>
  <c r="F284" i="1" s="1"/>
  <c r="J231" i="1"/>
  <c r="D233" i="1"/>
  <c r="C236" i="1"/>
  <c r="H237" i="1"/>
  <c r="B239" i="1"/>
  <c r="F307" i="1"/>
  <c r="H315" i="1"/>
  <c r="L315" i="1"/>
  <c r="P315" i="1"/>
  <c r="H323" i="1"/>
  <c r="L323" i="1"/>
  <c r="L328" i="1" s="1"/>
  <c r="P323" i="1"/>
  <c r="P328" i="1" s="1"/>
  <c r="H239" i="1"/>
  <c r="H179" i="1"/>
  <c r="H242" i="1" s="1"/>
  <c r="H217" i="1"/>
  <c r="E240" i="1"/>
  <c r="E218" i="1"/>
  <c r="E280" i="1" s="1"/>
  <c r="B241" i="1"/>
  <c r="B219" i="1"/>
  <c r="B281" i="1" s="1"/>
  <c r="L178" i="1"/>
  <c r="G266" i="1"/>
  <c r="E283" i="1"/>
  <c r="C209" i="1"/>
  <c r="C231" i="1"/>
  <c r="G209" i="1"/>
  <c r="G231" i="1"/>
  <c r="K209" i="1"/>
  <c r="K231" i="1"/>
  <c r="D210" i="1"/>
  <c r="D272" i="1" s="1"/>
  <c r="D232" i="1"/>
  <c r="H210" i="1"/>
  <c r="H272" i="1" s="1"/>
  <c r="H232" i="1"/>
  <c r="E211" i="1"/>
  <c r="E273" i="1" s="1"/>
  <c r="E233" i="1"/>
  <c r="I211" i="1"/>
  <c r="I273" i="1" s="1"/>
  <c r="I233" i="1"/>
  <c r="C213" i="1"/>
  <c r="C235" i="1"/>
  <c r="G213" i="1"/>
  <c r="G235" i="1"/>
  <c r="K213" i="1"/>
  <c r="K235" i="1"/>
  <c r="D214" i="1"/>
  <c r="D276" i="1" s="1"/>
  <c r="D236" i="1"/>
  <c r="H214" i="1"/>
  <c r="H276" i="1" s="1"/>
  <c r="H236" i="1"/>
  <c r="E215" i="1"/>
  <c r="E277" i="1" s="1"/>
  <c r="E237" i="1"/>
  <c r="I215" i="1"/>
  <c r="I277" i="1" s="1"/>
  <c r="I237" i="1"/>
  <c r="C221" i="1"/>
  <c r="C243" i="1"/>
  <c r="G221" i="1"/>
  <c r="G243" i="1"/>
  <c r="K221" i="1"/>
  <c r="K243" i="1"/>
  <c r="D222" i="1"/>
  <c r="D284" i="1" s="1"/>
  <c r="D244" i="1"/>
  <c r="H222" i="1"/>
  <c r="H284" i="1" s="1"/>
  <c r="H244" i="1"/>
  <c r="E223" i="1"/>
  <c r="E285" i="1" s="1"/>
  <c r="E245" i="1"/>
  <c r="I223" i="1"/>
  <c r="I285" i="1" s="1"/>
  <c r="I245" i="1"/>
  <c r="L190" i="1"/>
  <c r="L253" i="1" s="1"/>
  <c r="B253" i="1"/>
  <c r="E259" i="1"/>
  <c r="E199" i="1"/>
  <c r="E262" i="1" s="1"/>
  <c r="I259" i="1"/>
  <c r="I199" i="1"/>
  <c r="B260" i="1"/>
  <c r="L197" i="1"/>
  <c r="L260" i="1" s="1"/>
  <c r="B279" i="1"/>
  <c r="J279" i="1"/>
  <c r="J220" i="1"/>
  <c r="J282" i="1" s="1"/>
  <c r="F283" i="1"/>
  <c r="F224" i="1"/>
  <c r="L131" i="1"/>
  <c r="L135" i="1"/>
  <c r="L139" i="1"/>
  <c r="L170" i="1"/>
  <c r="J175" i="1"/>
  <c r="J238" i="1" s="1"/>
  <c r="F179" i="1"/>
  <c r="F242" i="1" s="1"/>
  <c r="C258" i="1"/>
  <c r="D259" i="1"/>
  <c r="I260" i="1"/>
  <c r="J265" i="1"/>
  <c r="I271" i="1"/>
  <c r="F272" i="1"/>
  <c r="E213" i="1"/>
  <c r="J214" i="1"/>
  <c r="J276" i="1" s="1"/>
  <c r="I279" i="1"/>
  <c r="K219" i="1"/>
  <c r="K281" i="1" s="1"/>
  <c r="J284" i="1"/>
  <c r="B231" i="1"/>
  <c r="K236" i="1"/>
  <c r="C307" i="1"/>
  <c r="L119" i="1"/>
  <c r="L169" i="1"/>
  <c r="B171" i="1"/>
  <c r="F171" i="1"/>
  <c r="F234" i="1" s="1"/>
  <c r="J171" i="1"/>
  <c r="J234" i="1" s="1"/>
  <c r="L173" i="1"/>
  <c r="L175" i="1" s="1"/>
  <c r="L238" i="1" s="1"/>
  <c r="C175" i="1"/>
  <c r="C238" i="1" s="1"/>
  <c r="K175" i="1"/>
  <c r="K238" i="1" s="1"/>
  <c r="E239" i="1"/>
  <c r="I239" i="1"/>
  <c r="B240" i="1"/>
  <c r="F240" i="1"/>
  <c r="J240" i="1"/>
  <c r="C241" i="1"/>
  <c r="G241" i="1"/>
  <c r="K241" i="1"/>
  <c r="G179" i="1"/>
  <c r="G242" i="1" s="1"/>
  <c r="L181" i="1"/>
  <c r="C183" i="1"/>
  <c r="K183" i="1"/>
  <c r="F253" i="1"/>
  <c r="J253" i="1"/>
  <c r="G191" i="1"/>
  <c r="G254" i="1" s="1"/>
  <c r="B255" i="1"/>
  <c r="F255" i="1"/>
  <c r="J255" i="1"/>
  <c r="C256" i="1"/>
  <c r="G256" i="1"/>
  <c r="K256" i="1"/>
  <c r="D195" i="1"/>
  <c r="D258" i="1" s="1"/>
  <c r="F260" i="1"/>
  <c r="J260" i="1"/>
  <c r="D261" i="1"/>
  <c r="H261" i="1"/>
  <c r="C199" i="1"/>
  <c r="C262" i="1" s="1"/>
  <c r="K199" i="1"/>
  <c r="K262" i="1" s="1"/>
  <c r="D263" i="1"/>
  <c r="H263" i="1"/>
  <c r="L200" i="1"/>
  <c r="E264" i="1"/>
  <c r="I264" i="1"/>
  <c r="C265" i="1"/>
  <c r="G265" i="1"/>
  <c r="K265" i="1"/>
  <c r="H203" i="1"/>
  <c r="G280" i="1"/>
  <c r="D281" i="1"/>
  <c r="K284" i="1"/>
  <c r="H285" i="1"/>
  <c r="H293" i="1"/>
  <c r="G307" i="1"/>
  <c r="I328" i="1"/>
  <c r="M328" i="1"/>
  <c r="B328" i="1"/>
  <c r="H292" i="1"/>
  <c r="D294" i="1"/>
  <c r="H294" i="1" s="1"/>
  <c r="H296" i="1"/>
  <c r="D298" i="1"/>
  <c r="H298" i="1" s="1"/>
  <c r="H300" i="1"/>
  <c r="D302" i="1"/>
  <c r="H302" i="1" s="1"/>
  <c r="H304" i="1"/>
  <c r="D306" i="1"/>
  <c r="H306" i="1" s="1"/>
  <c r="E179" i="1"/>
  <c r="E242" i="1" s="1"/>
  <c r="I179" i="1"/>
  <c r="I242" i="1" s="1"/>
  <c r="E183" i="1"/>
  <c r="I183" i="1"/>
  <c r="B191" i="1"/>
  <c r="F191" i="1"/>
  <c r="F254" i="1" s="1"/>
  <c r="J191" i="1"/>
  <c r="J254" i="1" s="1"/>
  <c r="B195" i="1"/>
  <c r="B258" i="1" s="1"/>
  <c r="F195" i="1"/>
  <c r="F258" i="1" s="1"/>
  <c r="J195" i="1"/>
  <c r="B199" i="1"/>
  <c r="F199" i="1"/>
  <c r="J199" i="1"/>
  <c r="B203" i="1"/>
  <c r="F203" i="1"/>
  <c r="J203" i="1"/>
  <c r="L122" i="1" l="1"/>
  <c r="D204" i="1"/>
  <c r="D267" i="1" s="1"/>
  <c r="P62" i="1"/>
  <c r="H328" i="1"/>
  <c r="E307" i="1"/>
  <c r="C143" i="1"/>
  <c r="J262" i="1"/>
  <c r="B254" i="1"/>
  <c r="I262" i="1"/>
  <c r="E224" i="1"/>
  <c r="T8" i="1"/>
  <c r="H234" i="1"/>
  <c r="F262" i="1"/>
  <c r="B234" i="1"/>
  <c r="C123" i="1"/>
  <c r="D234" i="1"/>
  <c r="L110" i="1"/>
  <c r="O328" i="1"/>
  <c r="B224" i="1"/>
  <c r="B286" i="1" s="1"/>
  <c r="R42" i="1"/>
  <c r="G328" i="1"/>
  <c r="L138" i="1"/>
  <c r="L143" i="1" s="1"/>
  <c r="J258" i="1"/>
  <c r="G204" i="1"/>
  <c r="G267" i="1" s="1"/>
  <c r="L142" i="1"/>
  <c r="C328" i="1"/>
  <c r="B262" i="1"/>
  <c r="J224" i="1"/>
  <c r="B220" i="1"/>
  <c r="B282" i="1" s="1"/>
  <c r="F282" i="1"/>
  <c r="E254" i="1"/>
  <c r="J143" i="1"/>
  <c r="C254" i="1"/>
  <c r="K246" i="1"/>
  <c r="K184" i="1"/>
  <c r="K247" i="1" s="1"/>
  <c r="E286" i="1"/>
  <c r="L243" i="1"/>
  <c r="L183" i="1"/>
  <c r="L221" i="1"/>
  <c r="I266" i="1"/>
  <c r="I204" i="1"/>
  <c r="I267" i="1" s="1"/>
  <c r="D283" i="1"/>
  <c r="D224" i="1"/>
  <c r="D271" i="1"/>
  <c r="D212" i="1"/>
  <c r="D274" i="1" s="1"/>
  <c r="T41" i="1"/>
  <c r="S42" i="1"/>
  <c r="T42" i="1" s="1"/>
  <c r="T20" i="1"/>
  <c r="S21" i="1"/>
  <c r="T21" i="1" s="1"/>
  <c r="H266" i="1"/>
  <c r="H204" i="1"/>
  <c r="H267" i="1" s="1"/>
  <c r="E275" i="1"/>
  <c r="E216" i="1"/>
  <c r="E278" i="1" s="1"/>
  <c r="K283" i="1"/>
  <c r="K224" i="1"/>
  <c r="G275" i="1"/>
  <c r="G216" i="1"/>
  <c r="G278" i="1" s="1"/>
  <c r="F184" i="1"/>
  <c r="F247" i="1" s="1"/>
  <c r="F246" i="1"/>
  <c r="T81" i="1"/>
  <c r="S82" i="1"/>
  <c r="T82" i="1" s="1"/>
  <c r="L237" i="1"/>
  <c r="L215" i="1"/>
  <c r="L277" i="1" s="1"/>
  <c r="F271" i="1"/>
  <c r="F212" i="1"/>
  <c r="F274" i="1" s="1"/>
  <c r="J204" i="1"/>
  <c r="J267" i="1" s="1"/>
  <c r="J266" i="1"/>
  <c r="I184" i="1"/>
  <c r="I247" i="1" s="1"/>
  <c r="I246" i="1"/>
  <c r="L222" i="1"/>
  <c r="L284" i="1" s="1"/>
  <c r="L244" i="1"/>
  <c r="L214" i="1"/>
  <c r="L276" i="1" s="1"/>
  <c r="L236" i="1"/>
  <c r="L210" i="1"/>
  <c r="L272" i="1" s="1"/>
  <c r="L232" i="1"/>
  <c r="I275" i="1"/>
  <c r="I216" i="1"/>
  <c r="I278" i="1" s="1"/>
  <c r="E271" i="1"/>
  <c r="E212" i="1"/>
  <c r="E274" i="1" s="1"/>
  <c r="E266" i="1"/>
  <c r="E204" i="1"/>
  <c r="E267" i="1" s="1"/>
  <c r="L223" i="1"/>
  <c r="L285" i="1" s="1"/>
  <c r="L245" i="1"/>
  <c r="H246" i="1"/>
  <c r="H184" i="1"/>
  <c r="H247" i="1" s="1"/>
  <c r="H275" i="1"/>
  <c r="H216" i="1"/>
  <c r="H278" i="1" s="1"/>
  <c r="H212" i="1"/>
  <c r="H274" i="1" s="1"/>
  <c r="H271" i="1"/>
  <c r="J275" i="1"/>
  <c r="J216" i="1"/>
  <c r="J278" i="1" s="1"/>
  <c r="S102" i="1"/>
  <c r="T102" i="1" s="1"/>
  <c r="T101" i="1"/>
  <c r="L259" i="1"/>
  <c r="L199" i="1"/>
  <c r="L262" i="1" s="1"/>
  <c r="D279" i="1"/>
  <c r="D220" i="1"/>
  <c r="D282" i="1" s="1"/>
  <c r="T61" i="1"/>
  <c r="S62" i="1"/>
  <c r="L163" i="1"/>
  <c r="D307" i="1"/>
  <c r="H307" i="1" s="1"/>
  <c r="I212" i="1"/>
  <c r="I274" i="1" s="1"/>
  <c r="L264" i="1"/>
  <c r="J212" i="1"/>
  <c r="J274" i="1" s="1"/>
  <c r="L123" i="1"/>
  <c r="R62" i="1"/>
  <c r="E220" i="1"/>
  <c r="E282" i="1" s="1"/>
  <c r="B204" i="1"/>
  <c r="B267" i="1" s="1"/>
  <c r="B266" i="1"/>
  <c r="L211" i="1"/>
  <c r="L273" i="1" s="1"/>
  <c r="L233" i="1"/>
  <c r="F286" i="1"/>
  <c r="L219" i="1"/>
  <c r="L281" i="1" s="1"/>
  <c r="L241" i="1"/>
  <c r="C204" i="1"/>
  <c r="C266" i="1"/>
  <c r="L251" i="1"/>
  <c r="L191" i="1"/>
  <c r="L254" i="1" s="1"/>
  <c r="F204" i="1"/>
  <c r="F267" i="1" s="1"/>
  <c r="F266" i="1"/>
  <c r="E184" i="1"/>
  <c r="E247" i="1" s="1"/>
  <c r="E246" i="1"/>
  <c r="C283" i="1"/>
  <c r="C224" i="1"/>
  <c r="K271" i="1"/>
  <c r="K212" i="1"/>
  <c r="K274" i="1" s="1"/>
  <c r="C271" i="1"/>
  <c r="C212" i="1"/>
  <c r="C274" i="1" s="1"/>
  <c r="K204" i="1"/>
  <c r="K267" i="1" s="1"/>
  <c r="K266" i="1"/>
  <c r="L231" i="1"/>
  <c r="L209" i="1"/>
  <c r="L171" i="1"/>
  <c r="L234" i="1" s="1"/>
  <c r="B275" i="1"/>
  <c r="B216" i="1"/>
  <c r="B278" i="1" s="1"/>
  <c r="L255" i="1"/>
  <c r="L195" i="1"/>
  <c r="L258" i="1" s="1"/>
  <c r="G279" i="1"/>
  <c r="G220" i="1"/>
  <c r="G282" i="1" s="1"/>
  <c r="J286" i="1"/>
  <c r="J225" i="1"/>
  <c r="J287" i="1" s="1"/>
  <c r="L263" i="1"/>
  <c r="L203" i="1"/>
  <c r="C246" i="1"/>
  <c r="C184" i="1"/>
  <c r="G283" i="1"/>
  <c r="G224" i="1"/>
  <c r="K275" i="1"/>
  <c r="K216" i="1"/>
  <c r="K278" i="1" s="1"/>
  <c r="C275" i="1"/>
  <c r="C216" i="1"/>
  <c r="C278" i="1" s="1"/>
  <c r="G271" i="1"/>
  <c r="G212" i="1"/>
  <c r="G274" i="1" s="1"/>
  <c r="H279" i="1"/>
  <c r="H220" i="1"/>
  <c r="H282" i="1" s="1"/>
  <c r="I283" i="1"/>
  <c r="I224" i="1"/>
  <c r="H283" i="1"/>
  <c r="H224" i="1"/>
  <c r="D246" i="1"/>
  <c r="D184" i="1"/>
  <c r="D247" i="1" s="1"/>
  <c r="D275" i="1"/>
  <c r="D216" i="1"/>
  <c r="D278" i="1" s="1"/>
  <c r="L218" i="1"/>
  <c r="L280" i="1" s="1"/>
  <c r="L240" i="1"/>
  <c r="L239" i="1"/>
  <c r="L179" i="1"/>
  <c r="L242" i="1" s="1"/>
  <c r="L217" i="1"/>
  <c r="K279" i="1"/>
  <c r="K220" i="1"/>
  <c r="K282" i="1" s="1"/>
  <c r="C279" i="1"/>
  <c r="C220" i="1"/>
  <c r="C282" i="1" s="1"/>
  <c r="B212" i="1"/>
  <c r="B274" i="1" s="1"/>
  <c r="I220" i="1"/>
  <c r="I282" i="1" s="1"/>
  <c r="L213" i="1"/>
  <c r="J184" i="1"/>
  <c r="J247" i="1" s="1"/>
  <c r="F328" i="1"/>
  <c r="B184" i="1"/>
  <c r="B247" i="1" s="1"/>
  <c r="Q42" i="1"/>
  <c r="G184" i="1"/>
  <c r="G247" i="1" s="1"/>
  <c r="F216" i="1"/>
  <c r="F278" i="1" s="1"/>
  <c r="C267" i="1" l="1"/>
  <c r="C247" i="1"/>
  <c r="L246" i="1"/>
  <c r="L184" i="1"/>
  <c r="L247" i="1" s="1"/>
  <c r="B225" i="1"/>
  <c r="B287" i="1" s="1"/>
  <c r="F225" i="1"/>
  <c r="F287" i="1" s="1"/>
  <c r="I286" i="1"/>
  <c r="I225" i="1"/>
  <c r="I287" i="1" s="1"/>
  <c r="L275" i="1"/>
  <c r="L216" i="1"/>
  <c r="L278" i="1" s="1"/>
  <c r="H225" i="1"/>
  <c r="H287" i="1" s="1"/>
  <c r="H286" i="1"/>
  <c r="G225" i="1"/>
  <c r="G287" i="1" s="1"/>
  <c r="G286" i="1"/>
  <c r="L266" i="1"/>
  <c r="L204" i="1"/>
  <c r="L267" i="1" s="1"/>
  <c r="K225" i="1"/>
  <c r="K287" i="1" s="1"/>
  <c r="K286" i="1"/>
  <c r="D225" i="1"/>
  <c r="D287" i="1" s="1"/>
  <c r="D286" i="1"/>
  <c r="L283" i="1"/>
  <c r="L224" i="1"/>
  <c r="T62" i="1"/>
  <c r="L279" i="1"/>
  <c r="L220" i="1"/>
  <c r="L282" i="1" s="1"/>
  <c r="L212" i="1"/>
  <c r="L274" i="1" s="1"/>
  <c r="L271" i="1"/>
  <c r="C225" i="1"/>
  <c r="C287" i="1" s="1"/>
  <c r="C286" i="1"/>
  <c r="E225" i="1"/>
  <c r="E287" i="1" s="1"/>
  <c r="L225" i="1" l="1"/>
  <c r="L287" i="1" s="1"/>
  <c r="L286" i="1"/>
</calcChain>
</file>

<file path=xl/sharedStrings.xml><?xml version="1.0" encoding="utf-8"?>
<sst xmlns="http://schemas.openxmlformats.org/spreadsheetml/2006/main" count="440" uniqueCount="73">
  <si>
    <t>Tourism Statistics Summary 2010</t>
  </si>
  <si>
    <t>Visitor Arrivals 1993 - 2010</t>
  </si>
  <si>
    <t xml:space="preserve">Month </t>
  </si>
  <si>
    <t>% Change 10/09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</si>
  <si>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</si>
  <si>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</si>
  <si>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</si>
  <si>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</si>
  <si>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</si>
  <si>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</si>
  <si>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</si>
  <si>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</si>
  <si>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</si>
  <si>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</si>
  <si>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Sept</t>
  </si>
  <si>
    <t>3rd qtr</t>
  </si>
  <si>
    <t>Oct</t>
  </si>
  <si>
    <t>Nov</t>
  </si>
  <si>
    <t>Dec</t>
  </si>
  <si>
    <t>4th qtr</t>
  </si>
  <si>
    <t>Total</t>
  </si>
  <si>
    <t>Tourist Arrivals 1993 - 2010</t>
  </si>
  <si>
    <t>Month</t>
  </si>
  <si>
    <t>Excursionists Arrivals 1993 - 2010</t>
  </si>
  <si>
    <t>Passenger Arrivals 1993 - 2010</t>
  </si>
  <si>
    <t>Passenger Departures 1993-2010</t>
  </si>
  <si>
    <t>Visitor Arrivals by Country of Residence 2009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</si>
  <si>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</si>
  <si>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</si>
  <si>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</si>
  <si>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</si>
  <si>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</si>
  <si>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</si>
  <si>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</si>
  <si>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</si>
  <si>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</si>
  <si>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</si>
  <si>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</si>
  <si>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Tourist Arrivals by Country of Residence 2009</t>
  </si>
  <si>
    <t>Excursionist Arrivals by Country of Residence 2009</t>
  </si>
  <si>
    <t>Visitor Arrivals by Country of Residence 2010</t>
  </si>
  <si>
    <t>Tourist Arrivals by Country of Residence 2010</t>
  </si>
  <si>
    <t>Excursionist Arrivals by Country of Residence 2010</t>
  </si>
  <si>
    <t>Visitor Arrivals by Country of Residence 2010/2009 percentage change</t>
  </si>
  <si>
    <t>Tourist Arrivals by Country of Residence 2010/2009 percentage change</t>
  </si>
  <si>
    <t>Excursionist Arrivals by Country of Residence 2010/2009 percentage change</t>
  </si>
  <si>
    <t>March</t>
  </si>
  <si>
    <t>April</t>
  </si>
  <si>
    <t>June</t>
  </si>
  <si>
    <t>July</t>
  </si>
  <si>
    <t>August</t>
  </si>
  <si>
    <t>TOTAL</t>
  </si>
  <si>
    <t>Tourist Arrivals by Length of Stay 2010</t>
  </si>
  <si>
    <t xml:space="preserve">   1-3</t>
  </si>
  <si>
    <t xml:space="preserve">   4-7</t>
  </si>
  <si>
    <t xml:space="preserve"> 8-15</t>
  </si>
  <si>
    <t>16-22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</si>
  <si>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</si>
  <si>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 xml:space="preserve">Avg 2010 </t>
  </si>
  <si>
    <t>Avg 2009</t>
  </si>
  <si>
    <t>Avg 2008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</si>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</sst>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0.00_)"/>
    <numFmt numFmtId="168" formatCode="0.0_)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0.00000_)"/>
    <numFmt numFmtId="173" formatCode="0.00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Sylfaen"/>
      <family val="1"/>
    </font>
    <font>
      <sz val="11"/>
      <color indexed="63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45"/>
      </patternFill>
    </fill>
    <fill>
      <patternFill patternType="solid">
        <fgColor rgb="FFFFD9D9"/>
        <bgColor theme="5" tint="0.7999206518753624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DF2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D9E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699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164" fontId="3" fillId="0" borderId="0" xfId="0" applyNumberFormat="1" applyFont="1" applyFill="1" applyBorder="1"/>
    <xf numFmtId="164" fontId="5" fillId="0" borderId="0" xfId="0" applyNumberFormat="1" applyFont="1" applyFill="1" applyBorder="1"/>
    <xf numFmtId="164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166" fontId="6" fillId="0" borderId="4" xfId="1" applyNumberFormat="1" applyFont="1" applyFill="1" applyBorder="1" applyAlignment="1">
      <alignment horizontal="center"/>
    </xf>
    <xf numFmtId="166" fontId="6" fillId="0" borderId="4" xfId="1" applyNumberFormat="1" applyFont="1" applyFill="1" applyBorder="1"/>
    <xf numFmtId="166" fontId="6" fillId="0" borderId="4" xfId="1" applyNumberFormat="1" applyFont="1" applyBorder="1"/>
    <xf numFmtId="166" fontId="6" fillId="0" borderId="4" xfId="1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5" fontId="6" fillId="0" borderId="4" xfId="2" applyNumberFormat="1" applyFont="1" applyFill="1" applyBorder="1"/>
    <xf numFmtId="164" fontId="6" fillId="0" borderId="0" xfId="0" applyNumberFormat="1" applyFont="1" applyFill="1" applyBorder="1"/>
    <xf numFmtId="165" fontId="6" fillId="0" borderId="0" xfId="2" applyNumberFormat="1" applyFont="1" applyFill="1" applyBorder="1"/>
    <xf numFmtId="167" fontId="6" fillId="0" borderId="0" xfId="0" applyNumberFormat="1" applyFont="1" applyFill="1" applyBorder="1"/>
    <xf numFmtId="9" fontId="6" fillId="0" borderId="0" xfId="2" applyFont="1" applyFill="1" applyBorder="1"/>
    <xf numFmtId="164" fontId="3" fillId="3" borderId="4" xfId="0" applyNumberFormat="1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10" fontId="3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164" fontId="3" fillId="4" borderId="4" xfId="0" applyNumberFormat="1" applyFont="1" applyFill="1" applyBorder="1"/>
    <xf numFmtId="166" fontId="3" fillId="4" borderId="4" xfId="1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43" fontId="6" fillId="0" borderId="0" xfId="1" applyNumberFormat="1" applyFont="1" applyFill="1" applyBorder="1" applyAlignment="1">
      <alignment horizontal="right"/>
    </xf>
    <xf numFmtId="166" fontId="6" fillId="0" borderId="4" xfId="1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165" fontId="6" fillId="0" borderId="0" xfId="2" applyNumberFormat="1" applyFont="1" applyFill="1" applyBorder="1" applyAlignment="1">
      <alignment horizontal="center"/>
    </xf>
    <xf numFmtId="164" fontId="7" fillId="0" borderId="0" xfId="0" applyNumberFormat="1" applyFont="1"/>
    <xf numFmtId="166" fontId="8" fillId="0" borderId="4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6" fontId="6" fillId="0" borderId="0" xfId="2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166" fontId="3" fillId="4" borderId="4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6" fontId="3" fillId="3" borderId="4" xfId="1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9" fillId="0" borderId="0" xfId="0" applyNumberFormat="1" applyFont="1" applyFill="1" applyBorder="1"/>
    <xf numFmtId="164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6" fontId="3" fillId="0" borderId="4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right"/>
    </xf>
    <xf numFmtId="164" fontId="6" fillId="0" borderId="0" xfId="0" applyNumberFormat="1" applyFont="1" applyBorder="1"/>
    <xf numFmtId="165" fontId="6" fillId="0" borderId="0" xfId="2" applyNumberFormat="1" applyFont="1" applyBorder="1"/>
    <xf numFmtId="9" fontId="6" fillId="0" borderId="0" xfId="2" applyFont="1" applyBorder="1"/>
    <xf numFmtId="9" fontId="10" fillId="0" borderId="0" xfId="2" applyFont="1" applyFill="1" applyBorder="1"/>
    <xf numFmtId="164" fontId="10" fillId="0" borderId="0" xfId="0" applyNumberFormat="1" applyFont="1" applyFill="1" applyBorder="1"/>
    <xf numFmtId="10" fontId="6" fillId="0" borderId="0" xfId="2" applyNumberFormat="1" applyFont="1" applyFill="1" applyBorder="1"/>
    <xf numFmtId="166" fontId="3" fillId="0" borderId="4" xfId="1" applyNumberFormat="1" applyFont="1" applyFill="1" applyBorder="1" applyAlignment="1">
      <alignment horizontal="center"/>
    </xf>
    <xf numFmtId="166" fontId="3" fillId="4" borderId="4" xfId="1" applyNumberFormat="1" applyFont="1" applyFill="1" applyBorder="1"/>
    <xf numFmtId="166" fontId="6" fillId="0" borderId="0" xfId="1" applyNumberFormat="1" applyFont="1" applyFill="1" applyBorder="1"/>
    <xf numFmtId="0" fontId="6" fillId="0" borderId="0" xfId="2" applyNumberFormat="1" applyFont="1" applyFill="1" applyBorder="1"/>
    <xf numFmtId="166" fontId="3" fillId="0" borderId="4" xfId="1" applyNumberFormat="1" applyFont="1" applyFill="1" applyBorder="1" applyAlignment="1">
      <alignment horizontal="right"/>
    </xf>
    <xf numFmtId="165" fontId="6" fillId="0" borderId="4" xfId="2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9" fontId="3" fillId="0" borderId="0" xfId="2" applyFont="1" applyFill="1" applyBorder="1"/>
    <xf numFmtId="165" fontId="3" fillId="4" borderId="4" xfId="2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165" fontId="6" fillId="3" borderId="4" xfId="2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9" fontId="6" fillId="0" borderId="0" xfId="2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164" fontId="3" fillId="10" borderId="4" xfId="0" applyNumberFormat="1" applyFont="1" applyFill="1" applyBorder="1" applyAlignment="1">
      <alignment horizontal="center"/>
    </xf>
    <xf numFmtId="164" fontId="3" fillId="11" borderId="4" xfId="0" applyNumberFormat="1" applyFont="1" applyFill="1" applyBorder="1" applyAlignment="1">
      <alignment horizontal="center"/>
    </xf>
    <xf numFmtId="164" fontId="3" fillId="12" borderId="4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/>
    <xf numFmtId="166" fontId="3" fillId="0" borderId="4" xfId="1" applyNumberFormat="1" applyFont="1" applyFill="1" applyBorder="1" applyAlignment="1"/>
    <xf numFmtId="168" fontId="6" fillId="5" borderId="4" xfId="0" applyNumberFormat="1" applyFont="1" applyFill="1" applyBorder="1" applyAlignment="1">
      <alignment horizontal="center"/>
    </xf>
    <xf numFmtId="168" fontId="6" fillId="6" borderId="4" xfId="0" applyNumberFormat="1" applyFont="1" applyFill="1" applyBorder="1" applyAlignment="1">
      <alignment horizontal="center"/>
    </xf>
    <xf numFmtId="168" fontId="6" fillId="7" borderId="4" xfId="0" applyNumberFormat="1" applyFont="1" applyFill="1" applyBorder="1" applyAlignment="1">
      <alignment horizontal="center"/>
    </xf>
    <xf numFmtId="168" fontId="6" fillId="8" borderId="4" xfId="0" applyNumberFormat="1" applyFont="1" applyFill="1" applyBorder="1" applyAlignment="1">
      <alignment horizontal="center"/>
    </xf>
    <xf numFmtId="168" fontId="6" fillId="9" borderId="4" xfId="0" applyNumberFormat="1" applyFont="1" applyFill="1" applyBorder="1" applyAlignment="1">
      <alignment horizontal="center"/>
    </xf>
    <xf numFmtId="170" fontId="6" fillId="10" borderId="4" xfId="0" applyNumberFormat="1" applyFont="1" applyFill="1" applyBorder="1" applyAlignment="1"/>
    <xf numFmtId="171" fontId="6" fillId="11" borderId="4" xfId="0" applyNumberFormat="1" applyFont="1" applyFill="1" applyBorder="1" applyAlignment="1">
      <alignment horizontal="center"/>
    </xf>
    <xf numFmtId="168" fontId="6" fillId="12" borderId="4" xfId="0" applyNumberFormat="1" applyFont="1" applyFill="1" applyBorder="1" applyAlignment="1">
      <alignment horizontal="right"/>
    </xf>
    <xf numFmtId="166" fontId="3" fillId="3" borderId="4" xfId="1" applyNumberFormat="1" applyFont="1" applyFill="1" applyBorder="1" applyAlignment="1"/>
    <xf numFmtId="168" fontId="3" fillId="13" borderId="4" xfId="0" applyNumberFormat="1" applyFont="1" applyFill="1" applyBorder="1" applyAlignment="1">
      <alignment horizontal="center"/>
    </xf>
    <xf numFmtId="168" fontId="3" fillId="14" borderId="4" xfId="0" applyNumberFormat="1" applyFont="1" applyFill="1" applyBorder="1" applyAlignment="1">
      <alignment horizontal="center"/>
    </xf>
    <xf numFmtId="168" fontId="3" fillId="15" borderId="4" xfId="0" applyNumberFormat="1" applyFont="1" applyFill="1" applyBorder="1" applyAlignment="1">
      <alignment horizontal="center"/>
    </xf>
    <xf numFmtId="168" fontId="3" fillId="16" borderId="4" xfId="0" applyNumberFormat="1" applyFont="1" applyFill="1" applyBorder="1" applyAlignment="1">
      <alignment horizontal="center"/>
    </xf>
    <xf numFmtId="168" fontId="3" fillId="17" borderId="4" xfId="0" applyNumberFormat="1" applyFont="1" applyFill="1" applyBorder="1" applyAlignment="1">
      <alignment horizontal="center"/>
    </xf>
    <xf numFmtId="170" fontId="3" fillId="18" borderId="4" xfId="0" applyNumberFormat="1" applyFont="1" applyFill="1" applyBorder="1" applyAlignment="1"/>
    <xf numFmtId="171" fontId="3" fillId="19" borderId="4" xfId="0" applyNumberFormat="1" applyFont="1" applyFill="1" applyBorder="1" applyAlignment="1">
      <alignment horizontal="center"/>
    </xf>
    <xf numFmtId="168" fontId="3" fillId="20" borderId="4" xfId="0" applyNumberFormat="1" applyFont="1" applyFill="1" applyBorder="1" applyAlignment="1">
      <alignment horizontal="right"/>
    </xf>
    <xf numFmtId="9" fontId="6" fillId="0" borderId="0" xfId="2" applyFont="1" applyFill="1" applyBorder="1" applyAlignment="1">
      <alignment horizontal="right"/>
    </xf>
    <xf numFmtId="168" fontId="3" fillId="21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left"/>
    </xf>
    <xf numFmtId="168" fontId="3" fillId="5" borderId="4" xfId="0" applyNumberFormat="1" applyFont="1" applyFill="1" applyBorder="1" applyAlignment="1">
      <alignment horizontal="center"/>
    </xf>
    <xf numFmtId="168" fontId="3" fillId="6" borderId="4" xfId="0" applyNumberFormat="1" applyFont="1" applyFill="1" applyBorder="1" applyAlignment="1">
      <alignment horizontal="center"/>
    </xf>
    <xf numFmtId="168" fontId="3" fillId="7" borderId="4" xfId="0" applyNumberFormat="1" applyFont="1" applyFill="1" applyBorder="1" applyAlignment="1">
      <alignment horizontal="center"/>
    </xf>
    <xf numFmtId="168" fontId="3" fillId="8" borderId="4" xfId="0" applyNumberFormat="1" applyFont="1" applyFill="1" applyBorder="1" applyAlignment="1">
      <alignment horizontal="center"/>
    </xf>
    <xf numFmtId="168" fontId="3" fillId="9" borderId="4" xfId="0" applyNumberFormat="1" applyFont="1" applyFill="1" applyBorder="1" applyAlignment="1">
      <alignment horizontal="center"/>
    </xf>
    <xf numFmtId="170" fontId="3" fillId="10" borderId="4" xfId="0" applyNumberFormat="1" applyFont="1" applyFill="1" applyBorder="1" applyAlignment="1"/>
    <xf numFmtId="171" fontId="3" fillId="11" borderId="4" xfId="0" applyNumberFormat="1" applyFont="1" applyFill="1" applyBorder="1" applyAlignment="1">
      <alignment horizontal="center"/>
    </xf>
    <xf numFmtId="168" fontId="3" fillId="12" borderId="4" xfId="0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/>
    <xf numFmtId="167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 wrapText="1"/>
    </xf>
    <xf numFmtId="164" fontId="3" fillId="23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6" fontId="6" fillId="0" borderId="4" xfId="1" applyNumberFormat="1" applyFont="1" applyFill="1" applyBorder="1" applyAlignment="1">
      <alignment horizontal="left"/>
    </xf>
    <xf numFmtId="166" fontId="3" fillId="0" borderId="4" xfId="1" applyNumberFormat="1" applyFont="1" applyFill="1" applyBorder="1" applyAlignment="1">
      <alignment horizontal="left"/>
    </xf>
    <xf numFmtId="166" fontId="3" fillId="23" borderId="4" xfId="1" applyNumberFormat="1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left"/>
    </xf>
    <xf numFmtId="166" fontId="3" fillId="4" borderId="4" xfId="1" applyNumberFormat="1" applyFont="1" applyFill="1" applyBorder="1" applyAlignment="1">
      <alignment horizontal="left"/>
    </xf>
    <xf numFmtId="166" fontId="3" fillId="24" borderId="4" xfId="1" applyNumberFormat="1" applyFont="1" applyFill="1" applyBorder="1" applyAlignment="1">
      <alignment horizontal="left"/>
    </xf>
    <xf numFmtId="164" fontId="0" fillId="0" borderId="0" xfId="0" applyNumberFormat="1"/>
    <xf numFmtId="173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6" fillId="0" borderId="4" xfId="0" applyNumberFormat="1" applyFont="1" applyFill="1" applyBorder="1"/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64" fontId="4" fillId="19" borderId="5" xfId="0" applyNumberFormat="1" applyFont="1" applyFill="1" applyBorder="1" applyAlignment="1">
      <alignment horizontal="center"/>
    </xf>
    <xf numFmtId="164" fontId="4" fillId="19" borderId="6" xfId="0" applyNumberFormat="1" applyFont="1" applyFill="1" applyBorder="1" applyAlignment="1">
      <alignment horizontal="center"/>
    </xf>
    <xf numFmtId="164" fontId="4" fillId="19" borderId="7" xfId="0" applyNumberFormat="1" applyFont="1" applyFill="1" applyBorder="1" applyAlignment="1">
      <alignment horizontal="center"/>
    </xf>
    <xf numFmtId="164" fontId="4" fillId="17" borderId="5" xfId="0" applyNumberFormat="1" applyFont="1" applyFill="1" applyBorder="1" applyAlignment="1">
      <alignment horizontal="center"/>
    </xf>
    <xf numFmtId="164" fontId="4" fillId="17" borderId="6" xfId="0" applyNumberFormat="1" applyFont="1" applyFill="1" applyBorder="1" applyAlignment="1">
      <alignment horizontal="center"/>
    </xf>
    <xf numFmtId="164" fontId="4" fillId="17" borderId="7" xfId="0" applyNumberFormat="1" applyFont="1" applyFill="1" applyBorder="1" applyAlignment="1">
      <alignment horizontal="center"/>
    </xf>
    <xf numFmtId="164" fontId="4" fillId="22" borderId="5" xfId="0" applyNumberFormat="1" applyFont="1" applyFill="1" applyBorder="1" applyAlignment="1">
      <alignment horizontal="center"/>
    </xf>
    <xf numFmtId="164" fontId="4" fillId="22" borderId="6" xfId="0" applyNumberFormat="1" applyFont="1" applyFill="1" applyBorder="1" applyAlignment="1">
      <alignment horizontal="center"/>
    </xf>
    <xf numFmtId="164" fontId="4" fillId="22" borderId="7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7/TOURISM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8/TOURISM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9/TOURISM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0/TOURISM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6/TOURISM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0">
        <row r="254">
          <cell r="G254">
            <v>0</v>
          </cell>
        </row>
      </sheetData>
      <sheetData sheetId="1">
        <row r="5">
          <cell r="P5">
            <v>16695</v>
          </cell>
        </row>
        <row r="6">
          <cell r="P6">
            <v>16452</v>
          </cell>
        </row>
        <row r="7">
          <cell r="P7">
            <v>20424</v>
          </cell>
        </row>
        <row r="9">
          <cell r="P9">
            <v>17990</v>
          </cell>
        </row>
        <row r="10">
          <cell r="P10">
            <v>13980</v>
          </cell>
        </row>
        <row r="11">
          <cell r="P11">
            <v>12971</v>
          </cell>
        </row>
        <row r="13">
          <cell r="P13">
            <v>15524</v>
          </cell>
        </row>
        <row r="14">
          <cell r="P14">
            <v>15721</v>
          </cell>
        </row>
        <row r="15">
          <cell r="P15">
            <v>5547</v>
          </cell>
        </row>
        <row r="17">
          <cell r="P17">
            <v>6441</v>
          </cell>
        </row>
        <row r="18">
          <cell r="P18">
            <v>9823</v>
          </cell>
        </row>
        <row r="19">
          <cell r="P19">
            <v>12499</v>
          </cell>
        </row>
        <row r="26">
          <cell r="P26">
            <v>7411</v>
          </cell>
        </row>
        <row r="27">
          <cell r="P27">
            <v>7668</v>
          </cell>
        </row>
        <row r="28">
          <cell r="P28">
            <v>9895</v>
          </cell>
        </row>
        <row r="30">
          <cell r="P30">
            <v>7736</v>
          </cell>
        </row>
        <row r="31">
          <cell r="P31">
            <v>6907</v>
          </cell>
        </row>
        <row r="32">
          <cell r="P32">
            <v>6017</v>
          </cell>
        </row>
        <row r="34">
          <cell r="P34">
            <v>6936</v>
          </cell>
        </row>
        <row r="35">
          <cell r="P35">
            <v>6929</v>
          </cell>
        </row>
        <row r="36">
          <cell r="P36">
            <v>1889</v>
          </cell>
        </row>
        <row r="38">
          <cell r="P38">
            <v>2847</v>
          </cell>
        </row>
        <row r="39">
          <cell r="P39">
            <v>6063</v>
          </cell>
        </row>
        <row r="40">
          <cell r="P40">
            <v>7354</v>
          </cell>
        </row>
        <row r="46">
          <cell r="P46">
            <v>9284</v>
          </cell>
        </row>
        <row r="47">
          <cell r="P47">
            <v>8784</v>
          </cell>
        </row>
        <row r="48">
          <cell r="P48">
            <v>10529</v>
          </cell>
        </row>
        <row r="50">
          <cell r="P50">
            <v>10254</v>
          </cell>
        </row>
        <row r="51">
          <cell r="P51">
            <v>7073</v>
          </cell>
        </row>
        <row r="52">
          <cell r="P52">
            <v>6954</v>
          </cell>
        </row>
        <row r="54">
          <cell r="P54">
            <v>8588</v>
          </cell>
        </row>
        <row r="55">
          <cell r="P55">
            <v>8792</v>
          </cell>
        </row>
        <row r="56">
          <cell r="P56">
            <v>3658</v>
          </cell>
        </row>
        <row r="58">
          <cell r="P58">
            <v>3594</v>
          </cell>
        </row>
        <row r="59">
          <cell r="P59">
            <v>3760</v>
          </cell>
        </row>
        <row r="60">
          <cell r="P60">
            <v>5145</v>
          </cell>
        </row>
        <row r="66">
          <cell r="P66">
            <v>27066</v>
          </cell>
        </row>
        <row r="67">
          <cell r="P67">
            <v>25662</v>
          </cell>
        </row>
        <row r="68">
          <cell r="P68">
            <v>30937</v>
          </cell>
        </row>
        <row r="70">
          <cell r="P70">
            <v>29012</v>
          </cell>
        </row>
        <row r="71">
          <cell r="P71">
            <v>25015</v>
          </cell>
        </row>
        <row r="72">
          <cell r="P72">
            <v>23683</v>
          </cell>
        </row>
        <row r="74">
          <cell r="P74">
            <v>27506</v>
          </cell>
        </row>
        <row r="75">
          <cell r="P75">
            <v>28596</v>
          </cell>
        </row>
        <row r="76">
          <cell r="P76">
            <v>15532</v>
          </cell>
        </row>
        <row r="78">
          <cell r="P78">
            <v>16385</v>
          </cell>
        </row>
        <row r="79">
          <cell r="P79">
            <v>20053</v>
          </cell>
        </row>
        <row r="80">
          <cell r="P80">
            <v>27403</v>
          </cell>
        </row>
        <row r="86">
          <cell r="P86">
            <v>27553</v>
          </cell>
        </row>
        <row r="87">
          <cell r="P87">
            <v>23916</v>
          </cell>
        </row>
        <row r="88">
          <cell r="P88">
            <v>29858</v>
          </cell>
        </row>
        <row r="90">
          <cell r="P90">
            <v>29132</v>
          </cell>
        </row>
        <row r="91">
          <cell r="P91">
            <v>23808</v>
          </cell>
        </row>
        <row r="92">
          <cell r="P92">
            <v>23288</v>
          </cell>
        </row>
        <row r="94">
          <cell r="P94">
            <v>26183</v>
          </cell>
        </row>
        <row r="95">
          <cell r="P95">
            <v>30106</v>
          </cell>
        </row>
        <row r="96">
          <cell r="P96">
            <v>15664</v>
          </cell>
        </row>
        <row r="98">
          <cell r="P98">
            <v>15156</v>
          </cell>
        </row>
        <row r="99">
          <cell r="P99">
            <v>18953</v>
          </cell>
        </row>
        <row r="100">
          <cell r="P100">
            <v>25338</v>
          </cell>
        </row>
        <row r="291">
          <cell r="H291">
            <v>7.3554850897314799</v>
          </cell>
        </row>
        <row r="292">
          <cell r="H292">
            <v>7.5110850286906627</v>
          </cell>
        </row>
        <row r="293">
          <cell r="H293">
            <v>6.8695300656897427</v>
          </cell>
        </row>
        <row r="294">
          <cell r="H294">
            <v>7.2107191479138306</v>
          </cell>
        </row>
        <row r="295">
          <cell r="H295">
            <v>6.9590873836608065</v>
          </cell>
        </row>
        <row r="296">
          <cell r="H296">
            <v>6.964601129289127</v>
          </cell>
        </row>
        <row r="297">
          <cell r="H297">
            <v>7.3229183978726944</v>
          </cell>
        </row>
        <row r="298">
          <cell r="H298">
            <v>7.0668925459825749</v>
          </cell>
        </row>
        <row r="299">
          <cell r="H299">
            <v>9.0833333333333339</v>
          </cell>
        </row>
        <row r="300">
          <cell r="H300">
            <v>7.8929860008659256</v>
          </cell>
        </row>
        <row r="301">
          <cell r="H301">
            <v>8.6434621492853356</v>
          </cell>
        </row>
        <row r="302">
          <cell r="H302">
            <v>8.5070458296305702</v>
          </cell>
        </row>
        <row r="303">
          <cell r="H303">
            <v>8.1194239550403928</v>
          </cell>
        </row>
        <row r="304">
          <cell r="H304">
            <v>7.2649678377041065</v>
          </cell>
        </row>
        <row r="305">
          <cell r="H305">
            <v>9.1361163992385102</v>
          </cell>
        </row>
        <row r="306">
          <cell r="H306">
            <v>8.2606062469257253</v>
          </cell>
        </row>
        <row r="307">
          <cell r="H307">
            <v>7.6553469324679337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Q5">
            <v>12336</v>
          </cell>
        </row>
        <row r="6">
          <cell r="Q6">
            <v>12549</v>
          </cell>
        </row>
        <row r="7">
          <cell r="Q7">
            <v>14729</v>
          </cell>
        </row>
        <row r="9">
          <cell r="Q9">
            <v>11998</v>
          </cell>
        </row>
        <row r="10">
          <cell r="Q10">
            <v>12122</v>
          </cell>
        </row>
        <row r="11">
          <cell r="Q11">
            <v>10027</v>
          </cell>
        </row>
        <row r="13">
          <cell r="Q13">
            <v>12372</v>
          </cell>
        </row>
        <row r="14">
          <cell r="Q14">
            <v>12508</v>
          </cell>
        </row>
        <row r="15">
          <cell r="Q15">
            <v>4056</v>
          </cell>
        </row>
        <row r="17">
          <cell r="Q17">
            <v>5192</v>
          </cell>
        </row>
        <row r="18">
          <cell r="Q18">
            <v>9540</v>
          </cell>
        </row>
        <row r="19">
          <cell r="Q19">
            <v>10432</v>
          </cell>
        </row>
        <row r="26">
          <cell r="Q26">
            <v>6108</v>
          </cell>
        </row>
        <row r="27">
          <cell r="Q27">
            <v>7177</v>
          </cell>
        </row>
        <row r="28">
          <cell r="Q28">
            <v>8446</v>
          </cell>
        </row>
        <row r="30">
          <cell r="Q30">
            <v>6442</v>
          </cell>
        </row>
        <row r="31">
          <cell r="Q31">
            <v>6322</v>
          </cell>
        </row>
        <row r="32">
          <cell r="Q32">
            <v>5177</v>
          </cell>
        </row>
        <row r="34">
          <cell r="Q34">
            <v>6964</v>
          </cell>
        </row>
        <row r="35">
          <cell r="Q35">
            <v>6443</v>
          </cell>
        </row>
        <row r="36">
          <cell r="Q36">
            <v>1675</v>
          </cell>
        </row>
        <row r="38">
          <cell r="Q38">
            <v>2320</v>
          </cell>
        </row>
        <row r="39">
          <cell r="Q39">
            <v>4866</v>
          </cell>
        </row>
        <row r="40">
          <cell r="Q40">
            <v>6344</v>
          </cell>
        </row>
        <row r="46">
          <cell r="Q46">
            <v>6228</v>
          </cell>
        </row>
        <row r="47">
          <cell r="Q47">
            <v>5372</v>
          </cell>
        </row>
        <row r="48">
          <cell r="Q48">
            <v>6283</v>
          </cell>
        </row>
        <row r="50">
          <cell r="Q50">
            <v>5556</v>
          </cell>
        </row>
        <row r="51">
          <cell r="Q51">
            <v>5800</v>
          </cell>
        </row>
        <row r="52">
          <cell r="Q52">
            <v>4850</v>
          </cell>
        </row>
        <row r="54">
          <cell r="Q54">
            <v>5408</v>
          </cell>
        </row>
        <row r="55">
          <cell r="Q55">
            <v>6065</v>
          </cell>
        </row>
        <row r="56">
          <cell r="Q56">
            <v>2381</v>
          </cell>
        </row>
        <row r="58">
          <cell r="Q58">
            <v>2872</v>
          </cell>
        </row>
        <row r="59">
          <cell r="Q59">
            <v>4674</v>
          </cell>
        </row>
        <row r="60">
          <cell r="Q60">
            <v>4088</v>
          </cell>
        </row>
        <row r="66">
          <cell r="Q66">
            <v>23303</v>
          </cell>
        </row>
        <row r="67">
          <cell r="Q67">
            <v>22277</v>
          </cell>
        </row>
        <row r="68">
          <cell r="Q68">
            <v>25321</v>
          </cell>
        </row>
        <row r="70">
          <cell r="Q70">
            <v>21795</v>
          </cell>
        </row>
        <row r="71">
          <cell r="Q71">
            <v>22939</v>
          </cell>
        </row>
        <row r="72">
          <cell r="Q72">
            <v>20160</v>
          </cell>
        </row>
        <row r="74">
          <cell r="Q74">
            <v>23647</v>
          </cell>
        </row>
        <row r="75">
          <cell r="Q75">
            <v>25244</v>
          </cell>
        </row>
        <row r="76">
          <cell r="Q76">
            <v>12676</v>
          </cell>
        </row>
        <row r="78">
          <cell r="Q78">
            <v>13255</v>
          </cell>
        </row>
        <row r="79">
          <cell r="Q79">
            <v>18599</v>
          </cell>
        </row>
        <row r="80">
          <cell r="Q80">
            <v>22031</v>
          </cell>
        </row>
        <row r="86">
          <cell r="Q86">
            <v>23053</v>
          </cell>
        </row>
        <row r="87">
          <cell r="Q87">
            <v>21569</v>
          </cell>
        </row>
        <row r="88">
          <cell r="Q88">
            <v>24835</v>
          </cell>
        </row>
        <row r="90">
          <cell r="Q90">
            <v>21089</v>
          </cell>
        </row>
        <row r="91">
          <cell r="Q91">
            <v>22145</v>
          </cell>
        </row>
        <row r="92">
          <cell r="Q92">
            <v>19392</v>
          </cell>
        </row>
        <row r="94">
          <cell r="Q94">
            <v>21619</v>
          </cell>
        </row>
        <row r="95">
          <cell r="Q95">
            <v>25548</v>
          </cell>
        </row>
        <row r="96">
          <cell r="Q96">
            <v>12904</v>
          </cell>
        </row>
        <row r="98">
          <cell r="Q98">
            <v>12466</v>
          </cell>
        </row>
        <row r="99">
          <cell r="Q99">
            <v>17308</v>
          </cell>
        </row>
        <row r="100">
          <cell r="Q100">
            <v>20950</v>
          </cell>
        </row>
        <row r="102">
          <cell r="Q102">
            <v>242878</v>
          </cell>
        </row>
        <row r="291">
          <cell r="H291">
            <v>8.6655206286836943</v>
          </cell>
        </row>
        <row r="292">
          <cell r="H292">
            <v>8.098509126375923</v>
          </cell>
        </row>
        <row r="293">
          <cell r="H293">
            <v>7.432571631541558</v>
          </cell>
        </row>
        <row r="294">
          <cell r="H294">
            <v>7.9990566471860474</v>
          </cell>
        </row>
        <row r="295">
          <cell r="H295">
            <v>7.2834523439925487</v>
          </cell>
        </row>
        <row r="296">
          <cell r="H296">
            <v>6.5312401138880105</v>
          </cell>
        </row>
        <row r="297">
          <cell r="H297">
            <v>7.5524536321483771</v>
          </cell>
        </row>
        <row r="298">
          <cell r="H298">
            <v>7.0959866220735783</v>
          </cell>
        </row>
        <row r="299">
          <cell r="H299">
            <v>8.6036042504307861</v>
          </cell>
        </row>
        <row r="300">
          <cell r="H300">
            <v>7.4079621294428062</v>
          </cell>
        </row>
        <row r="301">
          <cell r="H301">
            <v>9.012835820895523</v>
          </cell>
        </row>
        <row r="302">
          <cell r="H302">
            <v>8.1382774167882239</v>
          </cell>
        </row>
        <row r="303">
          <cell r="H303">
            <v>8.1351293103448281</v>
          </cell>
        </row>
        <row r="304">
          <cell r="H304">
            <v>7.3684751335799428</v>
          </cell>
        </row>
        <row r="305">
          <cell r="H305">
            <v>9.7724621689785618</v>
          </cell>
        </row>
        <row r="306">
          <cell r="H306">
            <v>8.6271249076127123</v>
          </cell>
        </row>
        <row r="307">
          <cell r="H307">
            <v>7.9169925164389383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R5">
            <v>10063</v>
          </cell>
        </row>
        <row r="6">
          <cell r="R6">
            <v>10034</v>
          </cell>
        </row>
        <row r="7">
          <cell r="R7">
            <v>11152</v>
          </cell>
        </row>
        <row r="9">
          <cell r="R9">
            <v>11553</v>
          </cell>
        </row>
        <row r="10">
          <cell r="R10">
            <v>9005</v>
          </cell>
        </row>
        <row r="11">
          <cell r="R11">
            <v>8822</v>
          </cell>
        </row>
        <row r="13">
          <cell r="R13">
            <v>11536</v>
          </cell>
        </row>
        <row r="14">
          <cell r="R14">
            <v>10084</v>
          </cell>
        </row>
        <row r="15">
          <cell r="R15">
            <v>3815</v>
          </cell>
        </row>
        <row r="17">
          <cell r="R17">
            <v>6117</v>
          </cell>
        </row>
        <row r="18">
          <cell r="R18">
            <v>8492</v>
          </cell>
        </row>
        <row r="19">
          <cell r="R19">
            <v>11442</v>
          </cell>
        </row>
        <row r="26">
          <cell r="R26">
            <v>4958</v>
          </cell>
        </row>
        <row r="27">
          <cell r="R27">
            <v>5489</v>
          </cell>
        </row>
        <row r="28">
          <cell r="R28">
            <v>5714</v>
          </cell>
        </row>
        <row r="30">
          <cell r="R30">
            <v>5861</v>
          </cell>
        </row>
        <row r="31">
          <cell r="R31">
            <v>4354</v>
          </cell>
        </row>
        <row r="32">
          <cell r="R32">
            <v>4340</v>
          </cell>
        </row>
        <row r="34">
          <cell r="R34">
            <v>5537</v>
          </cell>
        </row>
        <row r="35">
          <cell r="R35">
            <v>5374</v>
          </cell>
        </row>
        <row r="36">
          <cell r="R36">
            <v>1706</v>
          </cell>
        </row>
        <row r="38">
          <cell r="R38">
            <v>2985</v>
          </cell>
        </row>
        <row r="39">
          <cell r="R39">
            <v>4874</v>
          </cell>
        </row>
        <row r="40">
          <cell r="R40">
            <v>6699</v>
          </cell>
        </row>
        <row r="46">
          <cell r="R46">
            <v>5105</v>
          </cell>
        </row>
        <row r="47">
          <cell r="R47">
            <v>4545</v>
          </cell>
        </row>
        <row r="48">
          <cell r="R48">
            <v>5438</v>
          </cell>
        </row>
        <row r="50">
          <cell r="R50">
            <v>5692</v>
          </cell>
        </row>
        <row r="51">
          <cell r="R51">
            <v>4651</v>
          </cell>
        </row>
        <row r="52">
          <cell r="R52">
            <v>4482</v>
          </cell>
        </row>
        <row r="54">
          <cell r="R54">
            <v>5999</v>
          </cell>
        </row>
        <row r="55">
          <cell r="R55">
            <v>4710</v>
          </cell>
        </row>
        <row r="56">
          <cell r="R56">
            <v>2109</v>
          </cell>
        </row>
        <row r="58">
          <cell r="R58">
            <v>3132</v>
          </cell>
        </row>
        <row r="59">
          <cell r="R59">
            <v>3618</v>
          </cell>
        </row>
        <row r="60">
          <cell r="R60">
            <v>4743</v>
          </cell>
        </row>
        <row r="66">
          <cell r="R66">
            <v>19293</v>
          </cell>
        </row>
        <row r="67">
          <cell r="R67">
            <v>17390</v>
          </cell>
        </row>
        <row r="68">
          <cell r="R68">
            <v>20002</v>
          </cell>
        </row>
        <row r="70">
          <cell r="R70">
            <v>20530</v>
          </cell>
        </row>
        <row r="71">
          <cell r="R71">
            <v>17103</v>
          </cell>
        </row>
        <row r="72">
          <cell r="R72">
            <v>17077</v>
          </cell>
        </row>
        <row r="74">
          <cell r="R74">
            <v>20124</v>
          </cell>
        </row>
        <row r="75">
          <cell r="R75">
            <v>20428</v>
          </cell>
        </row>
        <row r="76">
          <cell r="R76">
            <v>10413</v>
          </cell>
        </row>
        <row r="78">
          <cell r="R78">
            <v>14007</v>
          </cell>
        </row>
        <row r="79">
          <cell r="R79">
            <v>15850</v>
          </cell>
        </row>
        <row r="80">
          <cell r="R80">
            <v>21903</v>
          </cell>
        </row>
        <row r="86">
          <cell r="R86">
            <v>19521</v>
          </cell>
        </row>
        <row r="87">
          <cell r="R87">
            <v>17072</v>
          </cell>
        </row>
        <row r="88">
          <cell r="R88">
            <v>20031</v>
          </cell>
        </row>
        <row r="90">
          <cell r="R90">
            <v>20144</v>
          </cell>
        </row>
        <row r="91">
          <cell r="R91">
            <v>17320</v>
          </cell>
        </row>
        <row r="92">
          <cell r="R92">
            <v>16358</v>
          </cell>
        </row>
        <row r="94">
          <cell r="R94">
            <v>19027</v>
          </cell>
        </row>
        <row r="95">
          <cell r="R95">
            <v>20943</v>
          </cell>
        </row>
        <row r="96">
          <cell r="R96">
            <v>11226</v>
          </cell>
        </row>
        <row r="98">
          <cell r="R98">
            <v>13258</v>
          </cell>
        </row>
        <row r="99">
          <cell r="R99">
            <v>15023</v>
          </cell>
        </row>
        <row r="100">
          <cell r="R100">
            <v>20511</v>
          </cell>
        </row>
        <row r="102">
          <cell r="R102">
            <v>210434</v>
          </cell>
        </row>
        <row r="168">
          <cell r="B168">
            <v>5046</v>
          </cell>
          <cell r="C168">
            <v>641</v>
          </cell>
          <cell r="D168">
            <v>404</v>
          </cell>
          <cell r="E168">
            <v>404</v>
          </cell>
          <cell r="F168">
            <v>76</v>
          </cell>
          <cell r="G168">
            <v>1334</v>
          </cell>
          <cell r="H168">
            <v>473</v>
          </cell>
          <cell r="I168">
            <v>648</v>
          </cell>
          <cell r="J168">
            <v>645</v>
          </cell>
          <cell r="K168">
            <v>392</v>
          </cell>
        </row>
        <row r="169">
          <cell r="B169">
            <v>5102</v>
          </cell>
          <cell r="C169">
            <v>650</v>
          </cell>
          <cell r="D169">
            <v>433</v>
          </cell>
          <cell r="E169">
            <v>252</v>
          </cell>
          <cell r="F169">
            <v>55</v>
          </cell>
          <cell r="G169">
            <v>1474</v>
          </cell>
          <cell r="H169">
            <v>501</v>
          </cell>
          <cell r="I169">
            <v>663</v>
          </cell>
          <cell r="J169">
            <v>582</v>
          </cell>
          <cell r="K169">
            <v>322</v>
          </cell>
        </row>
        <row r="170">
          <cell r="B170">
            <v>6161</v>
          </cell>
          <cell r="C170">
            <v>748</v>
          </cell>
          <cell r="D170">
            <v>381</v>
          </cell>
          <cell r="E170">
            <v>197</v>
          </cell>
          <cell r="F170">
            <v>137</v>
          </cell>
          <cell r="G170">
            <v>1412</v>
          </cell>
          <cell r="H170">
            <v>509</v>
          </cell>
          <cell r="I170">
            <v>599</v>
          </cell>
          <cell r="J170">
            <v>710</v>
          </cell>
          <cell r="K170">
            <v>298</v>
          </cell>
        </row>
        <row r="172">
          <cell r="B172">
            <v>6173</v>
          </cell>
          <cell r="C172">
            <v>560</v>
          </cell>
          <cell r="D172">
            <v>501</v>
          </cell>
          <cell r="E172">
            <v>178</v>
          </cell>
          <cell r="F172">
            <v>79</v>
          </cell>
          <cell r="G172">
            <v>1124</v>
          </cell>
          <cell r="H172">
            <v>793</v>
          </cell>
          <cell r="I172">
            <v>851</v>
          </cell>
          <cell r="J172">
            <v>881</v>
          </cell>
          <cell r="K172">
            <v>413</v>
          </cell>
        </row>
        <row r="173">
          <cell r="B173">
            <v>5037</v>
          </cell>
          <cell r="C173">
            <v>238</v>
          </cell>
          <cell r="D173">
            <v>387</v>
          </cell>
          <cell r="E173">
            <v>119</v>
          </cell>
          <cell r="F173">
            <v>43</v>
          </cell>
          <cell r="G173">
            <v>1000</v>
          </cell>
          <cell r="H173">
            <v>607</v>
          </cell>
          <cell r="I173">
            <v>672</v>
          </cell>
          <cell r="J173">
            <v>631</v>
          </cell>
          <cell r="K173">
            <v>271</v>
          </cell>
        </row>
        <row r="174">
          <cell r="B174">
            <v>5091</v>
          </cell>
          <cell r="C174">
            <v>224</v>
          </cell>
          <cell r="D174">
            <v>291</v>
          </cell>
          <cell r="E174">
            <v>184</v>
          </cell>
          <cell r="F174">
            <v>164</v>
          </cell>
          <cell r="G174">
            <v>608</v>
          </cell>
          <cell r="H174">
            <v>650</v>
          </cell>
          <cell r="I174">
            <v>689</v>
          </cell>
          <cell r="J174">
            <v>690</v>
          </cell>
          <cell r="K174">
            <v>231</v>
          </cell>
        </row>
        <row r="176">
          <cell r="B176">
            <v>5984</v>
          </cell>
          <cell r="C176">
            <v>287</v>
          </cell>
          <cell r="D176">
            <v>472</v>
          </cell>
          <cell r="E176">
            <v>143</v>
          </cell>
          <cell r="F176">
            <v>42</v>
          </cell>
          <cell r="G176">
            <v>1068</v>
          </cell>
          <cell r="H176">
            <v>1013</v>
          </cell>
          <cell r="I176">
            <v>998</v>
          </cell>
          <cell r="J176">
            <v>1267</v>
          </cell>
          <cell r="K176">
            <v>262</v>
          </cell>
        </row>
        <row r="177">
          <cell r="B177">
            <v>3775</v>
          </cell>
          <cell r="C177">
            <v>242</v>
          </cell>
          <cell r="D177">
            <v>360</v>
          </cell>
          <cell r="E177">
            <v>469</v>
          </cell>
          <cell r="F177">
            <v>44</v>
          </cell>
          <cell r="G177">
            <v>1201</v>
          </cell>
          <cell r="H177">
            <v>1269</v>
          </cell>
          <cell r="I177">
            <v>1370</v>
          </cell>
          <cell r="J177">
            <v>1156</v>
          </cell>
          <cell r="K177">
            <v>198</v>
          </cell>
        </row>
        <row r="178">
          <cell r="B178">
            <v>1450</v>
          </cell>
          <cell r="C178">
            <v>219</v>
          </cell>
          <cell r="D178">
            <v>188</v>
          </cell>
          <cell r="E178">
            <v>33</v>
          </cell>
          <cell r="F178">
            <v>20</v>
          </cell>
          <cell r="G178">
            <v>356</v>
          </cell>
          <cell r="H178">
            <v>331</v>
          </cell>
          <cell r="I178">
            <v>488</v>
          </cell>
          <cell r="J178">
            <v>599</v>
          </cell>
          <cell r="K178">
            <v>131</v>
          </cell>
        </row>
        <row r="180">
          <cell r="B180">
            <v>2563</v>
          </cell>
          <cell r="C180">
            <v>177</v>
          </cell>
          <cell r="D180">
            <v>310</v>
          </cell>
          <cell r="E180">
            <v>32</v>
          </cell>
          <cell r="F180">
            <v>48</v>
          </cell>
          <cell r="G180">
            <v>653</v>
          </cell>
          <cell r="H180">
            <v>560</v>
          </cell>
          <cell r="I180">
            <v>736</v>
          </cell>
          <cell r="J180">
            <v>844</v>
          </cell>
          <cell r="K180">
            <v>194</v>
          </cell>
        </row>
        <row r="181">
          <cell r="B181">
            <v>4594</v>
          </cell>
          <cell r="C181">
            <v>491</v>
          </cell>
          <cell r="D181">
            <v>378</v>
          </cell>
          <cell r="E181">
            <v>112</v>
          </cell>
          <cell r="F181">
            <v>98</v>
          </cell>
          <cell r="G181">
            <v>956</v>
          </cell>
          <cell r="H181">
            <v>433</v>
          </cell>
          <cell r="I181">
            <v>510</v>
          </cell>
          <cell r="J181">
            <v>707</v>
          </cell>
          <cell r="K181">
            <v>213</v>
          </cell>
        </row>
        <row r="182">
          <cell r="B182">
            <v>6397</v>
          </cell>
          <cell r="C182">
            <v>633</v>
          </cell>
          <cell r="D182">
            <v>562</v>
          </cell>
          <cell r="E182">
            <v>262</v>
          </cell>
          <cell r="F182">
            <v>125</v>
          </cell>
          <cell r="G182">
            <v>1243</v>
          </cell>
          <cell r="H182">
            <v>476</v>
          </cell>
          <cell r="I182">
            <v>671</v>
          </cell>
          <cell r="J182">
            <v>754</v>
          </cell>
          <cell r="K182">
            <v>319</v>
          </cell>
        </row>
        <row r="188">
          <cell r="B188">
            <v>3081</v>
          </cell>
          <cell r="C188">
            <v>234</v>
          </cell>
          <cell r="D188">
            <v>240</v>
          </cell>
          <cell r="E188">
            <v>181</v>
          </cell>
          <cell r="F188">
            <v>38</v>
          </cell>
          <cell r="G188">
            <v>267</v>
          </cell>
          <cell r="H188">
            <v>148</v>
          </cell>
          <cell r="I188">
            <v>190</v>
          </cell>
          <cell r="J188">
            <v>447</v>
          </cell>
          <cell r="K188">
            <v>132</v>
          </cell>
        </row>
        <row r="189">
          <cell r="B189">
            <v>3690</v>
          </cell>
          <cell r="C189">
            <v>279</v>
          </cell>
          <cell r="D189">
            <v>211</v>
          </cell>
          <cell r="E189">
            <v>95</v>
          </cell>
          <cell r="F189">
            <v>27</v>
          </cell>
          <cell r="G189">
            <v>224</v>
          </cell>
          <cell r="H189">
            <v>182</v>
          </cell>
          <cell r="I189">
            <v>234</v>
          </cell>
          <cell r="J189">
            <v>382</v>
          </cell>
          <cell r="K189">
            <v>165</v>
          </cell>
        </row>
        <row r="190">
          <cell r="B190">
            <v>3852</v>
          </cell>
          <cell r="C190">
            <v>243</v>
          </cell>
          <cell r="D190">
            <v>232</v>
          </cell>
          <cell r="E190">
            <v>93</v>
          </cell>
          <cell r="F190">
            <v>24</v>
          </cell>
          <cell r="G190">
            <v>252</v>
          </cell>
          <cell r="H190">
            <v>176</v>
          </cell>
          <cell r="I190">
            <v>237</v>
          </cell>
          <cell r="J190">
            <v>449</v>
          </cell>
          <cell r="K190">
            <v>156</v>
          </cell>
        </row>
        <row r="192">
          <cell r="B192">
            <v>3496</v>
          </cell>
          <cell r="C192">
            <v>232</v>
          </cell>
          <cell r="D192">
            <v>318</v>
          </cell>
          <cell r="E192">
            <v>112</v>
          </cell>
          <cell r="F192">
            <v>48</v>
          </cell>
          <cell r="G192">
            <v>323</v>
          </cell>
          <cell r="H192">
            <v>320</v>
          </cell>
          <cell r="I192">
            <v>273</v>
          </cell>
          <cell r="J192">
            <v>589</v>
          </cell>
          <cell r="K192">
            <v>150</v>
          </cell>
        </row>
        <row r="193">
          <cell r="B193">
            <v>2663</v>
          </cell>
          <cell r="C193">
            <v>101</v>
          </cell>
          <cell r="D193">
            <v>251</v>
          </cell>
          <cell r="E193">
            <v>72</v>
          </cell>
          <cell r="F193">
            <v>17</v>
          </cell>
          <cell r="G193">
            <v>262</v>
          </cell>
          <cell r="H193">
            <v>203</v>
          </cell>
          <cell r="I193">
            <v>232</v>
          </cell>
          <cell r="J193">
            <v>457</v>
          </cell>
          <cell r="K193">
            <v>96</v>
          </cell>
        </row>
        <row r="194">
          <cell r="B194">
            <v>2671</v>
          </cell>
          <cell r="C194">
            <v>111</v>
          </cell>
          <cell r="D194">
            <v>184</v>
          </cell>
          <cell r="E194">
            <v>99</v>
          </cell>
          <cell r="F194">
            <v>142</v>
          </cell>
          <cell r="G194">
            <v>159</v>
          </cell>
          <cell r="H194">
            <v>152</v>
          </cell>
          <cell r="I194">
            <v>227</v>
          </cell>
          <cell r="J194">
            <v>480</v>
          </cell>
          <cell r="K194">
            <v>115</v>
          </cell>
        </row>
        <row r="196">
          <cell r="B196">
            <v>2949</v>
          </cell>
          <cell r="C196">
            <v>71</v>
          </cell>
          <cell r="D196">
            <v>314</v>
          </cell>
          <cell r="E196">
            <v>113</v>
          </cell>
          <cell r="F196">
            <v>12</v>
          </cell>
          <cell r="G196">
            <v>263</v>
          </cell>
          <cell r="H196">
            <v>278</v>
          </cell>
          <cell r="I196">
            <v>393</v>
          </cell>
          <cell r="J196">
            <v>1036</v>
          </cell>
          <cell r="K196">
            <v>108</v>
          </cell>
        </row>
        <row r="197">
          <cell r="B197">
            <v>2202</v>
          </cell>
          <cell r="C197">
            <v>109</v>
          </cell>
          <cell r="D197">
            <v>261</v>
          </cell>
          <cell r="E197">
            <v>320</v>
          </cell>
          <cell r="F197">
            <v>24</v>
          </cell>
          <cell r="G197">
            <v>276</v>
          </cell>
          <cell r="H197">
            <v>537</v>
          </cell>
          <cell r="I197">
            <v>688</v>
          </cell>
          <cell r="J197">
            <v>856</v>
          </cell>
          <cell r="K197">
            <v>101</v>
          </cell>
        </row>
        <row r="198">
          <cell r="B198">
            <v>646</v>
          </cell>
          <cell r="C198">
            <v>49</v>
          </cell>
          <cell r="D198">
            <v>111</v>
          </cell>
          <cell r="E198">
            <v>11</v>
          </cell>
          <cell r="F198">
            <v>4</v>
          </cell>
          <cell r="G198">
            <v>65</v>
          </cell>
          <cell r="H198">
            <v>114</v>
          </cell>
          <cell r="I198">
            <v>171</v>
          </cell>
          <cell r="J198">
            <v>466</v>
          </cell>
          <cell r="K198">
            <v>69</v>
          </cell>
        </row>
        <row r="200">
          <cell r="B200">
            <v>1323</v>
          </cell>
          <cell r="C200">
            <v>72</v>
          </cell>
          <cell r="D200">
            <v>222</v>
          </cell>
          <cell r="E200">
            <v>19</v>
          </cell>
          <cell r="F200">
            <v>23</v>
          </cell>
          <cell r="G200">
            <v>152</v>
          </cell>
          <cell r="H200">
            <v>190</v>
          </cell>
          <cell r="I200">
            <v>257</v>
          </cell>
          <cell r="J200">
            <v>634</v>
          </cell>
          <cell r="K200">
            <v>93</v>
          </cell>
        </row>
        <row r="201">
          <cell r="B201">
            <v>3100</v>
          </cell>
          <cell r="C201">
            <v>234</v>
          </cell>
          <cell r="D201">
            <v>250</v>
          </cell>
          <cell r="E201">
            <v>67</v>
          </cell>
          <cell r="F201">
            <v>16</v>
          </cell>
          <cell r="G201">
            <v>253</v>
          </cell>
          <cell r="H201">
            <v>153</v>
          </cell>
          <cell r="I201">
            <v>194</v>
          </cell>
          <cell r="J201">
            <v>511</v>
          </cell>
          <cell r="K201">
            <v>96</v>
          </cell>
        </row>
        <row r="202">
          <cell r="B202">
            <v>4400</v>
          </cell>
          <cell r="C202">
            <v>297</v>
          </cell>
          <cell r="D202">
            <v>353</v>
          </cell>
          <cell r="E202">
            <v>130</v>
          </cell>
          <cell r="F202">
            <v>50</v>
          </cell>
          <cell r="G202">
            <v>277</v>
          </cell>
          <cell r="H202">
            <v>241</v>
          </cell>
          <cell r="I202">
            <v>273</v>
          </cell>
          <cell r="J202">
            <v>554</v>
          </cell>
          <cell r="K202">
            <v>124</v>
          </cell>
        </row>
        <row r="209">
          <cell r="B209">
            <v>1965</v>
          </cell>
          <cell r="C209">
            <v>407</v>
          </cell>
          <cell r="D209">
            <v>164</v>
          </cell>
          <cell r="E209">
            <v>223</v>
          </cell>
          <cell r="F209">
            <v>38</v>
          </cell>
          <cell r="G209">
            <v>1067</v>
          </cell>
          <cell r="H209">
            <v>325</v>
          </cell>
          <cell r="I209">
            <v>458</v>
          </cell>
          <cell r="J209">
            <v>198</v>
          </cell>
          <cell r="K209">
            <v>260</v>
          </cell>
        </row>
        <row r="210">
          <cell r="B210">
            <v>1412</v>
          </cell>
          <cell r="C210">
            <v>371</v>
          </cell>
          <cell r="D210">
            <v>222</v>
          </cell>
          <cell r="E210">
            <v>157</v>
          </cell>
          <cell r="F210">
            <v>28</v>
          </cell>
          <cell r="G210">
            <v>1250</v>
          </cell>
          <cell r="H210">
            <v>319</v>
          </cell>
          <cell r="I210">
            <v>429</v>
          </cell>
          <cell r="J210">
            <v>200</v>
          </cell>
          <cell r="K210">
            <v>157</v>
          </cell>
        </row>
        <row r="211">
          <cell r="B211">
            <v>2309</v>
          </cell>
          <cell r="C211">
            <v>505</v>
          </cell>
          <cell r="D211">
            <v>149</v>
          </cell>
          <cell r="E211">
            <v>104</v>
          </cell>
          <cell r="F211">
            <v>113</v>
          </cell>
          <cell r="G211">
            <v>1160</v>
          </cell>
          <cell r="H211">
            <v>333</v>
          </cell>
          <cell r="I211">
            <v>362</v>
          </cell>
          <cell r="J211">
            <v>261</v>
          </cell>
          <cell r="K211">
            <v>142</v>
          </cell>
        </row>
        <row r="213">
          <cell r="B213">
            <v>2677</v>
          </cell>
          <cell r="C213">
            <v>328</v>
          </cell>
          <cell r="D213">
            <v>183</v>
          </cell>
          <cell r="E213">
            <v>66</v>
          </cell>
          <cell r="F213">
            <v>31</v>
          </cell>
          <cell r="G213">
            <v>801</v>
          </cell>
          <cell r="H213">
            <v>473</v>
          </cell>
          <cell r="I213">
            <v>578</v>
          </cell>
          <cell r="J213">
            <v>292</v>
          </cell>
          <cell r="K213">
            <v>263</v>
          </cell>
        </row>
        <row r="214">
          <cell r="B214">
            <v>2374</v>
          </cell>
          <cell r="C214">
            <v>137</v>
          </cell>
          <cell r="D214">
            <v>136</v>
          </cell>
          <cell r="E214">
            <v>47</v>
          </cell>
          <cell r="F214">
            <v>26</v>
          </cell>
          <cell r="G214">
            <v>738</v>
          </cell>
          <cell r="H214">
            <v>404</v>
          </cell>
          <cell r="I214">
            <v>440</v>
          </cell>
          <cell r="J214">
            <v>174</v>
          </cell>
          <cell r="K214">
            <v>175</v>
          </cell>
        </row>
        <row r="215">
          <cell r="B215">
            <v>2420</v>
          </cell>
          <cell r="C215">
            <v>113</v>
          </cell>
          <cell r="D215">
            <v>107</v>
          </cell>
          <cell r="E215">
            <v>85</v>
          </cell>
          <cell r="F215">
            <v>22</v>
          </cell>
          <cell r="G215">
            <v>449</v>
          </cell>
          <cell r="H215">
            <v>498</v>
          </cell>
          <cell r="I215">
            <v>462</v>
          </cell>
          <cell r="J215">
            <v>210</v>
          </cell>
          <cell r="K215">
            <v>116</v>
          </cell>
        </row>
        <row r="217">
          <cell r="B217">
            <v>3035</v>
          </cell>
          <cell r="C217">
            <v>216</v>
          </cell>
          <cell r="D217">
            <v>158</v>
          </cell>
          <cell r="E217">
            <v>30</v>
          </cell>
          <cell r="F217">
            <v>30</v>
          </cell>
          <cell r="G217">
            <v>805</v>
          </cell>
          <cell r="H217">
            <v>735</v>
          </cell>
          <cell r="I217">
            <v>605</v>
          </cell>
          <cell r="J217">
            <v>231</v>
          </cell>
          <cell r="K217">
            <v>154</v>
          </cell>
        </row>
        <row r="218">
          <cell r="B218">
            <v>1573</v>
          </cell>
          <cell r="C218">
            <v>133</v>
          </cell>
          <cell r="D218">
            <v>99</v>
          </cell>
          <cell r="E218">
            <v>149</v>
          </cell>
          <cell r="F218">
            <v>20</v>
          </cell>
          <cell r="G218">
            <v>925</v>
          </cell>
          <cell r="H218">
            <v>732</v>
          </cell>
          <cell r="I218">
            <v>682</v>
          </cell>
          <cell r="J218">
            <v>300</v>
          </cell>
          <cell r="K218">
            <v>97</v>
          </cell>
        </row>
        <row r="219">
          <cell r="B219">
            <v>804</v>
          </cell>
          <cell r="C219">
            <v>170</v>
          </cell>
          <cell r="D219">
            <v>77</v>
          </cell>
          <cell r="E219">
            <v>22</v>
          </cell>
          <cell r="F219">
            <v>16</v>
          </cell>
          <cell r="G219">
            <v>291</v>
          </cell>
          <cell r="H219">
            <v>217</v>
          </cell>
          <cell r="I219">
            <v>317</v>
          </cell>
          <cell r="J219">
            <v>133</v>
          </cell>
          <cell r="K219">
            <v>62</v>
          </cell>
        </row>
        <row r="221">
          <cell r="B221">
            <v>1240</v>
          </cell>
          <cell r="C221">
            <v>105</v>
          </cell>
          <cell r="D221">
            <v>88</v>
          </cell>
          <cell r="E221">
            <v>13</v>
          </cell>
          <cell r="F221">
            <v>25</v>
          </cell>
          <cell r="G221">
            <v>501</v>
          </cell>
          <cell r="H221">
            <v>370</v>
          </cell>
          <cell r="I221">
            <v>479</v>
          </cell>
          <cell r="J221">
            <v>210</v>
          </cell>
          <cell r="K221">
            <v>101</v>
          </cell>
        </row>
        <row r="222">
          <cell r="B222">
            <v>1494</v>
          </cell>
          <cell r="C222">
            <v>257</v>
          </cell>
          <cell r="D222">
            <v>128</v>
          </cell>
          <cell r="E222">
            <v>45</v>
          </cell>
          <cell r="F222">
            <v>82</v>
          </cell>
          <cell r="G222">
            <v>703</v>
          </cell>
          <cell r="H222">
            <v>280</v>
          </cell>
          <cell r="I222">
            <v>316</v>
          </cell>
          <cell r="J222">
            <v>196</v>
          </cell>
          <cell r="K222">
            <v>117</v>
          </cell>
        </row>
        <row r="223">
          <cell r="B223">
            <v>1997</v>
          </cell>
          <cell r="C223">
            <v>336</v>
          </cell>
          <cell r="D223">
            <v>209</v>
          </cell>
          <cell r="E223">
            <v>132</v>
          </cell>
          <cell r="F223">
            <v>75</v>
          </cell>
          <cell r="G223">
            <v>966</v>
          </cell>
          <cell r="H223">
            <v>235</v>
          </cell>
          <cell r="I223">
            <v>398</v>
          </cell>
          <cell r="J223">
            <v>200</v>
          </cell>
          <cell r="K223">
            <v>195</v>
          </cell>
        </row>
        <row r="291">
          <cell r="H291">
            <v>8.5612141992739001</v>
          </cell>
        </row>
        <row r="292">
          <cell r="H292">
            <v>8.2787392967753686</v>
          </cell>
        </row>
        <row r="293">
          <cell r="H293">
            <v>7.8276163808190411</v>
          </cell>
        </row>
        <row r="294">
          <cell r="H294">
            <v>8.2058969123197816</v>
          </cell>
        </row>
        <row r="295">
          <cell r="H295">
            <v>7.5451288176079165</v>
          </cell>
        </row>
        <row r="296">
          <cell r="H296">
            <v>7.0877354157096919</v>
          </cell>
        </row>
        <row r="297">
          <cell r="H297">
            <v>7.5903225806451609</v>
          </cell>
        </row>
        <row r="298">
          <cell r="H298">
            <v>7.4217794572311924</v>
          </cell>
        </row>
        <row r="299">
          <cell r="H299">
            <v>9.2351453855878631</v>
          </cell>
        </row>
        <row r="300">
          <cell r="H300">
            <v>7.6675660588016372</v>
          </cell>
        </row>
        <row r="301">
          <cell r="H301">
            <v>6.9361078546307153</v>
          </cell>
        </row>
        <row r="302">
          <cell r="H302">
            <v>8.2565982404692075</v>
          </cell>
        </row>
        <row r="303">
          <cell r="H303">
            <v>6.9586264656616414</v>
          </cell>
        </row>
        <row r="304">
          <cell r="H304">
            <v>7.2140951990151825</v>
          </cell>
        </row>
        <row r="305">
          <cell r="H305">
            <v>9.1389013285565017</v>
          </cell>
        </row>
        <row r="306">
          <cell r="H306">
            <v>8.0474309657920049</v>
          </cell>
        </row>
        <row r="307">
          <cell r="H307">
            <v>7.9799537061028483</v>
          </cell>
        </row>
      </sheetData>
      <sheetData sheetId="2" refreshError="1"/>
      <sheetData sheetId="3" refreshError="1"/>
      <sheetData sheetId="4">
        <row r="43">
          <cell r="BL43">
            <v>6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4">
          <cell r="F4">
            <v>19000</v>
          </cell>
        </row>
        <row r="5">
          <cell r="F5">
            <v>19746</v>
          </cell>
        </row>
        <row r="6">
          <cell r="F6">
            <v>21115</v>
          </cell>
        </row>
        <row r="7">
          <cell r="F7">
            <v>19776</v>
          </cell>
        </row>
        <row r="8">
          <cell r="F8">
            <v>17939</v>
          </cell>
        </row>
        <row r="9">
          <cell r="F9">
            <v>15781</v>
          </cell>
        </row>
        <row r="10">
          <cell r="F10">
            <v>20138</v>
          </cell>
        </row>
        <row r="11">
          <cell r="F11">
            <v>19715</v>
          </cell>
        </row>
        <row r="12">
          <cell r="F12">
            <v>10216</v>
          </cell>
        </row>
        <row r="13">
          <cell r="F13">
            <v>12921</v>
          </cell>
        </row>
        <row r="14">
          <cell r="F14">
            <v>15810</v>
          </cell>
        </row>
        <row r="15">
          <cell r="F15">
            <v>21695</v>
          </cell>
        </row>
        <row r="19">
          <cell r="F19">
            <v>19354</v>
          </cell>
        </row>
        <row r="20">
          <cell r="F20">
            <v>19198</v>
          </cell>
        </row>
        <row r="21">
          <cell r="F21">
            <v>20576</v>
          </cell>
        </row>
        <row r="22">
          <cell r="F22">
            <v>20341</v>
          </cell>
        </row>
        <row r="23">
          <cell r="F23">
            <v>17641</v>
          </cell>
        </row>
        <row r="24">
          <cell r="F24">
            <v>15453</v>
          </cell>
        </row>
        <row r="25">
          <cell r="F25">
            <v>18501</v>
          </cell>
        </row>
        <row r="26">
          <cell r="F26">
            <v>20875</v>
          </cell>
        </row>
        <row r="27">
          <cell r="F27">
            <v>10525</v>
          </cell>
        </row>
        <row r="28">
          <cell r="F28">
            <v>12428</v>
          </cell>
        </row>
        <row r="29">
          <cell r="F29">
            <v>15109</v>
          </cell>
        </row>
        <row r="30">
          <cell r="F30">
            <v>19688</v>
          </cell>
        </row>
        <row r="65">
          <cell r="B65">
            <v>36</v>
          </cell>
          <cell r="C65">
            <v>5259</v>
          </cell>
          <cell r="D65">
            <v>3128</v>
          </cell>
          <cell r="E65">
            <v>2131</v>
          </cell>
          <cell r="F65">
            <v>5295</v>
          </cell>
        </row>
        <row r="66">
          <cell r="B66">
            <v>65</v>
          </cell>
          <cell r="C66">
            <v>6080</v>
          </cell>
          <cell r="D66">
            <v>3029</v>
          </cell>
          <cell r="E66">
            <v>3051</v>
          </cell>
          <cell r="F66">
            <v>6145</v>
          </cell>
        </row>
        <row r="67">
          <cell r="B67">
            <v>65</v>
          </cell>
          <cell r="C67">
            <v>6118</v>
          </cell>
          <cell r="D67">
            <v>3109</v>
          </cell>
          <cell r="E67">
            <v>3009</v>
          </cell>
          <cell r="F67">
            <v>6183</v>
          </cell>
        </row>
        <row r="68">
          <cell r="B68">
            <v>48</v>
          </cell>
          <cell r="C68">
            <v>5559</v>
          </cell>
          <cell r="D68">
            <v>2728</v>
          </cell>
          <cell r="E68">
            <v>2831</v>
          </cell>
          <cell r="F68">
            <v>5607</v>
          </cell>
        </row>
        <row r="69">
          <cell r="B69">
            <v>81</v>
          </cell>
          <cell r="C69">
            <v>4356</v>
          </cell>
          <cell r="D69">
            <v>2654</v>
          </cell>
          <cell r="E69">
            <v>1702</v>
          </cell>
          <cell r="F69">
            <v>4437</v>
          </cell>
        </row>
        <row r="70">
          <cell r="B70">
            <v>48</v>
          </cell>
          <cell r="C70">
            <v>4194</v>
          </cell>
          <cell r="D70">
            <v>2039</v>
          </cell>
          <cell r="E70">
            <v>2155</v>
          </cell>
          <cell r="F70">
            <v>4242</v>
          </cell>
        </row>
        <row r="71">
          <cell r="B71">
            <v>48</v>
          </cell>
          <cell r="C71">
            <v>4861</v>
          </cell>
          <cell r="D71">
            <v>2939</v>
          </cell>
          <cell r="E71">
            <v>1922</v>
          </cell>
          <cell r="F71">
            <v>4909</v>
          </cell>
        </row>
        <row r="72">
          <cell r="B72">
            <v>43</v>
          </cell>
          <cell r="C72">
            <v>6250</v>
          </cell>
          <cell r="D72">
            <v>4096</v>
          </cell>
          <cell r="E72">
            <v>2154</v>
          </cell>
          <cell r="F72">
            <v>6293</v>
          </cell>
        </row>
        <row r="73">
          <cell r="B73">
            <v>50</v>
          </cell>
          <cell r="C73">
            <v>2052</v>
          </cell>
          <cell r="D73">
            <v>1507</v>
          </cell>
          <cell r="E73">
            <v>545</v>
          </cell>
          <cell r="F73">
            <v>2102</v>
          </cell>
        </row>
        <row r="74">
          <cell r="B74">
            <v>93</v>
          </cell>
          <cell r="C74">
            <v>2570</v>
          </cell>
          <cell r="D74">
            <v>1850</v>
          </cell>
          <cell r="E74">
            <v>720</v>
          </cell>
          <cell r="F74">
            <v>2663</v>
          </cell>
        </row>
        <row r="75">
          <cell r="B75">
            <v>100</v>
          </cell>
          <cell r="C75">
            <v>3762</v>
          </cell>
          <cell r="D75">
            <v>2283</v>
          </cell>
          <cell r="E75">
            <v>1479</v>
          </cell>
          <cell r="F75">
            <v>3862</v>
          </cell>
        </row>
        <row r="76">
          <cell r="B76">
            <v>103</v>
          </cell>
          <cell r="C76">
            <v>4572</v>
          </cell>
          <cell r="D76">
            <v>2537</v>
          </cell>
          <cell r="E76">
            <v>2035</v>
          </cell>
          <cell r="F76">
            <v>4675</v>
          </cell>
        </row>
        <row r="80">
          <cell r="B80">
            <v>1316</v>
          </cell>
          <cell r="C80">
            <v>3891</v>
          </cell>
          <cell r="D80">
            <v>3881</v>
          </cell>
          <cell r="E80">
            <v>10</v>
          </cell>
          <cell r="F80">
            <v>5207</v>
          </cell>
        </row>
        <row r="81">
          <cell r="B81">
            <v>1533</v>
          </cell>
          <cell r="C81">
            <v>4359</v>
          </cell>
          <cell r="D81">
            <v>4355</v>
          </cell>
          <cell r="E81">
            <v>4</v>
          </cell>
          <cell r="F81">
            <v>5892</v>
          </cell>
        </row>
        <row r="82">
          <cell r="B82">
            <v>1673</v>
          </cell>
          <cell r="C82">
            <v>5296</v>
          </cell>
          <cell r="D82">
            <v>5274</v>
          </cell>
          <cell r="E82">
            <v>22</v>
          </cell>
          <cell r="F82">
            <v>6969</v>
          </cell>
        </row>
        <row r="83">
          <cell r="B83">
            <v>1187</v>
          </cell>
          <cell r="C83">
            <v>4811</v>
          </cell>
          <cell r="D83">
            <v>4759</v>
          </cell>
          <cell r="E83">
            <v>52</v>
          </cell>
          <cell r="F83">
            <v>5998</v>
          </cell>
        </row>
        <row r="84">
          <cell r="B84">
            <v>1438</v>
          </cell>
          <cell r="C84">
            <v>3848</v>
          </cell>
          <cell r="D84">
            <v>3841</v>
          </cell>
          <cell r="E84">
            <v>7</v>
          </cell>
          <cell r="F84">
            <v>5286</v>
          </cell>
        </row>
        <row r="85">
          <cell r="B85">
            <v>900</v>
          </cell>
          <cell r="C85">
            <v>3484</v>
          </cell>
          <cell r="D85">
            <v>3473</v>
          </cell>
          <cell r="E85">
            <v>11</v>
          </cell>
          <cell r="F85">
            <v>4384</v>
          </cell>
        </row>
        <row r="86">
          <cell r="B86">
            <v>1510</v>
          </cell>
          <cell r="C86">
            <v>4888</v>
          </cell>
          <cell r="D86">
            <v>4868</v>
          </cell>
          <cell r="E86">
            <v>20</v>
          </cell>
          <cell r="F86">
            <v>6398</v>
          </cell>
        </row>
        <row r="87">
          <cell r="B87">
            <v>1234</v>
          </cell>
          <cell r="C87">
            <v>3409</v>
          </cell>
          <cell r="D87">
            <v>3399</v>
          </cell>
          <cell r="E87">
            <v>10</v>
          </cell>
          <cell r="F87">
            <v>4643</v>
          </cell>
        </row>
        <row r="88">
          <cell r="B88">
            <v>610</v>
          </cell>
          <cell r="C88">
            <v>1153</v>
          </cell>
          <cell r="D88">
            <v>1153</v>
          </cell>
          <cell r="E88">
            <v>0</v>
          </cell>
          <cell r="F88">
            <v>1763</v>
          </cell>
        </row>
        <row r="89">
          <cell r="B89">
            <v>881</v>
          </cell>
          <cell r="C89">
            <v>2075</v>
          </cell>
          <cell r="D89">
            <v>2075</v>
          </cell>
          <cell r="E89">
            <v>0</v>
          </cell>
          <cell r="F89">
            <v>2956</v>
          </cell>
        </row>
        <row r="90">
          <cell r="B90">
            <v>1390</v>
          </cell>
          <cell r="C90">
            <v>3823</v>
          </cell>
          <cell r="D90">
            <v>3816</v>
          </cell>
          <cell r="E90">
            <v>7</v>
          </cell>
          <cell r="F90">
            <v>5213</v>
          </cell>
        </row>
        <row r="91">
          <cell r="B91">
            <v>2698</v>
          </cell>
          <cell r="C91">
            <v>4591</v>
          </cell>
          <cell r="D91">
            <v>4582</v>
          </cell>
          <cell r="E91">
            <v>9</v>
          </cell>
          <cell r="F91">
            <v>7289</v>
          </cell>
        </row>
        <row r="95">
          <cell r="B95">
            <v>1352</v>
          </cell>
          <cell r="C95">
            <v>9150</v>
          </cell>
          <cell r="D95">
            <v>7009</v>
          </cell>
          <cell r="E95">
            <v>2141</v>
          </cell>
          <cell r="F95">
            <v>10502</v>
          </cell>
        </row>
        <row r="96">
          <cell r="B96">
            <v>1598</v>
          </cell>
          <cell r="C96">
            <v>10439</v>
          </cell>
          <cell r="D96">
            <v>7384</v>
          </cell>
          <cell r="E96">
            <v>3055</v>
          </cell>
          <cell r="F96">
            <v>12037</v>
          </cell>
        </row>
        <row r="97">
          <cell r="B97">
            <v>1738</v>
          </cell>
          <cell r="C97">
            <v>11414</v>
          </cell>
          <cell r="D97">
            <v>8383</v>
          </cell>
          <cell r="E97">
            <v>3031</v>
          </cell>
          <cell r="F97">
            <v>13152</v>
          </cell>
        </row>
        <row r="98">
          <cell r="B98">
            <v>1235</v>
          </cell>
          <cell r="C98">
            <v>10370</v>
          </cell>
          <cell r="D98">
            <v>7487</v>
          </cell>
          <cell r="E98">
            <v>2883</v>
          </cell>
          <cell r="F98">
            <v>11605</v>
          </cell>
        </row>
        <row r="99">
          <cell r="B99">
            <v>1519</v>
          </cell>
          <cell r="C99">
            <v>8204</v>
          </cell>
          <cell r="D99">
            <v>6495</v>
          </cell>
          <cell r="E99">
            <v>1709</v>
          </cell>
          <cell r="F99">
            <v>9723</v>
          </cell>
        </row>
        <row r="100">
          <cell r="B100">
            <v>948</v>
          </cell>
          <cell r="C100">
            <v>7678</v>
          </cell>
          <cell r="D100">
            <v>5512</v>
          </cell>
          <cell r="E100">
            <v>2166</v>
          </cell>
          <cell r="F100">
            <v>8626</v>
          </cell>
        </row>
        <row r="101">
          <cell r="B101">
            <v>1558</v>
          </cell>
          <cell r="C101">
            <v>9749</v>
          </cell>
          <cell r="D101">
            <v>7807</v>
          </cell>
          <cell r="E101">
            <v>1942</v>
          </cell>
          <cell r="F101">
            <v>11307</v>
          </cell>
        </row>
        <row r="102">
          <cell r="B102">
            <v>1277</v>
          </cell>
          <cell r="C102">
            <v>9659</v>
          </cell>
          <cell r="D102">
            <v>7495</v>
          </cell>
          <cell r="E102">
            <v>2164</v>
          </cell>
          <cell r="F102">
            <v>10936</v>
          </cell>
        </row>
        <row r="103">
          <cell r="B103">
            <v>660</v>
          </cell>
          <cell r="C103">
            <v>3205</v>
          </cell>
          <cell r="D103">
            <v>2660</v>
          </cell>
          <cell r="E103">
            <v>545</v>
          </cell>
          <cell r="F103">
            <v>3865</v>
          </cell>
        </row>
        <row r="104">
          <cell r="B104">
            <v>974</v>
          </cell>
          <cell r="C104">
            <v>4645</v>
          </cell>
          <cell r="D104">
            <v>3925</v>
          </cell>
          <cell r="E104">
            <v>720</v>
          </cell>
          <cell r="F104">
            <v>5619</v>
          </cell>
        </row>
        <row r="105">
          <cell r="B105">
            <v>1490</v>
          </cell>
          <cell r="C105">
            <v>7585</v>
          </cell>
          <cell r="D105">
            <v>6099</v>
          </cell>
          <cell r="E105">
            <v>1486</v>
          </cell>
          <cell r="F105">
            <v>9075</v>
          </cell>
        </row>
        <row r="106">
          <cell r="B106">
            <v>2801</v>
          </cell>
          <cell r="C106">
            <v>9163</v>
          </cell>
          <cell r="D106">
            <v>7119</v>
          </cell>
          <cell r="E106">
            <v>2044</v>
          </cell>
          <cell r="F106">
            <v>11964</v>
          </cell>
        </row>
        <row r="114">
          <cell r="B114">
            <v>1037</v>
          </cell>
          <cell r="C114">
            <v>2088</v>
          </cell>
          <cell r="D114">
            <v>1421</v>
          </cell>
          <cell r="E114">
            <v>205</v>
          </cell>
          <cell r="F114">
            <v>456</v>
          </cell>
          <cell r="G114">
            <v>5207</v>
          </cell>
        </row>
        <row r="119">
          <cell r="B119">
            <v>1079</v>
          </cell>
          <cell r="C119">
            <v>2499</v>
          </cell>
          <cell r="D119">
            <v>1716</v>
          </cell>
          <cell r="E119">
            <v>245</v>
          </cell>
          <cell r="F119">
            <v>353</v>
          </cell>
          <cell r="G119">
            <v>5892</v>
          </cell>
        </row>
        <row r="124">
          <cell r="B124">
            <v>1238</v>
          </cell>
          <cell r="C124">
            <v>3487</v>
          </cell>
          <cell r="D124">
            <v>1755</v>
          </cell>
          <cell r="E124">
            <v>219</v>
          </cell>
          <cell r="F124">
            <v>270</v>
          </cell>
          <cell r="G124">
            <v>6969</v>
          </cell>
        </row>
        <row r="133">
          <cell r="B133">
            <v>1281</v>
          </cell>
          <cell r="C133">
            <v>3031</v>
          </cell>
          <cell r="D133">
            <v>1346</v>
          </cell>
          <cell r="E133">
            <v>140</v>
          </cell>
          <cell r="F133">
            <v>200</v>
          </cell>
          <cell r="G133">
            <v>5998</v>
          </cell>
        </row>
        <row r="138">
          <cell r="B138">
            <v>1639</v>
          </cell>
          <cell r="C138">
            <v>2430</v>
          </cell>
          <cell r="D138">
            <v>885</v>
          </cell>
          <cell r="E138">
            <v>81</v>
          </cell>
          <cell r="F138">
            <v>251</v>
          </cell>
          <cell r="G138">
            <v>5286</v>
          </cell>
        </row>
        <row r="143">
          <cell r="B143">
            <v>939</v>
          </cell>
          <cell r="C143">
            <v>2238</v>
          </cell>
          <cell r="D143">
            <v>808</v>
          </cell>
          <cell r="E143">
            <v>81</v>
          </cell>
          <cell r="F143">
            <v>318</v>
          </cell>
          <cell r="G143">
            <v>4384</v>
          </cell>
        </row>
        <row r="152">
          <cell r="B152">
            <v>1351</v>
          </cell>
          <cell r="C152">
            <v>2452</v>
          </cell>
          <cell r="D152">
            <v>1537</v>
          </cell>
          <cell r="E152">
            <v>349</v>
          </cell>
          <cell r="F152">
            <v>709</v>
          </cell>
          <cell r="G152">
            <v>6398</v>
          </cell>
        </row>
        <row r="157">
          <cell r="B157">
            <v>1221</v>
          </cell>
          <cell r="C157">
            <v>1762</v>
          </cell>
          <cell r="D157">
            <v>1099</v>
          </cell>
          <cell r="E157">
            <v>182</v>
          </cell>
          <cell r="F157">
            <v>379</v>
          </cell>
          <cell r="G157">
            <v>4643</v>
          </cell>
        </row>
        <row r="162">
          <cell r="B162">
            <v>648</v>
          </cell>
          <cell r="C162">
            <v>533</v>
          </cell>
          <cell r="D162">
            <v>305</v>
          </cell>
          <cell r="E162">
            <v>48</v>
          </cell>
          <cell r="F162">
            <v>229</v>
          </cell>
          <cell r="G162">
            <v>1763</v>
          </cell>
        </row>
        <row r="171">
          <cell r="B171">
            <v>879</v>
          </cell>
          <cell r="C171">
            <v>1237</v>
          </cell>
          <cell r="D171">
            <v>518</v>
          </cell>
          <cell r="E171">
            <v>70</v>
          </cell>
          <cell r="F171">
            <v>252</v>
          </cell>
          <cell r="G171">
            <v>2956</v>
          </cell>
        </row>
        <row r="176">
          <cell r="B176">
            <v>1305</v>
          </cell>
          <cell r="C176">
            <v>2507</v>
          </cell>
          <cell r="D176">
            <v>985</v>
          </cell>
          <cell r="E176">
            <v>129</v>
          </cell>
          <cell r="F176">
            <v>287</v>
          </cell>
          <cell r="G176">
            <v>5213</v>
          </cell>
        </row>
        <row r="181">
          <cell r="B181">
            <v>1185</v>
          </cell>
          <cell r="C181">
            <v>2801</v>
          </cell>
          <cell r="D181">
            <v>2386</v>
          </cell>
          <cell r="E181">
            <v>369</v>
          </cell>
          <cell r="F181">
            <v>548</v>
          </cell>
          <cell r="G181">
            <v>7289</v>
          </cell>
        </row>
        <row r="193">
          <cell r="B193">
            <v>5255</v>
          </cell>
          <cell r="C193">
            <v>764</v>
          </cell>
          <cell r="D193">
            <v>447</v>
          </cell>
          <cell r="E193">
            <v>324</v>
          </cell>
          <cell r="F193">
            <v>157</v>
          </cell>
          <cell r="G193">
            <v>50</v>
          </cell>
          <cell r="H193">
            <v>36</v>
          </cell>
          <cell r="I193">
            <v>12</v>
          </cell>
          <cell r="J193">
            <v>744</v>
          </cell>
          <cell r="K193">
            <v>3</v>
          </cell>
          <cell r="L193">
            <v>449</v>
          </cell>
          <cell r="M193">
            <v>20</v>
          </cell>
          <cell r="N193">
            <v>10</v>
          </cell>
          <cell r="O193">
            <v>3</v>
          </cell>
          <cell r="P193">
            <v>43</v>
          </cell>
          <cell r="Q193">
            <v>0</v>
          </cell>
          <cell r="R193">
            <v>0</v>
          </cell>
          <cell r="S193">
            <v>0</v>
          </cell>
          <cell r="T193">
            <v>44</v>
          </cell>
          <cell r="U193">
            <v>31</v>
          </cell>
          <cell r="V193">
            <v>18</v>
          </cell>
          <cell r="W193">
            <v>22</v>
          </cell>
          <cell r="X193">
            <v>65</v>
          </cell>
          <cell r="Y193">
            <v>8</v>
          </cell>
          <cell r="Z193">
            <v>79</v>
          </cell>
          <cell r="AA193">
            <v>31</v>
          </cell>
          <cell r="AB193">
            <v>76</v>
          </cell>
          <cell r="AC193">
            <v>4</v>
          </cell>
          <cell r="AD193">
            <v>56</v>
          </cell>
          <cell r="AE193">
            <v>11</v>
          </cell>
          <cell r="AF193">
            <v>12</v>
          </cell>
          <cell r="AG193">
            <v>538</v>
          </cell>
          <cell r="AH193">
            <v>508</v>
          </cell>
          <cell r="AI193">
            <v>246</v>
          </cell>
          <cell r="AJ193">
            <v>436</v>
          </cell>
        </row>
        <row r="198">
          <cell r="B198">
            <v>6454</v>
          </cell>
          <cell r="C198">
            <v>935</v>
          </cell>
          <cell r="D198">
            <v>407</v>
          </cell>
          <cell r="E198">
            <v>159</v>
          </cell>
          <cell r="F198">
            <v>139</v>
          </cell>
          <cell r="G198">
            <v>29</v>
          </cell>
          <cell r="H198">
            <v>18</v>
          </cell>
          <cell r="I198">
            <v>34</v>
          </cell>
          <cell r="J198">
            <v>1236</v>
          </cell>
          <cell r="K198">
            <v>2</v>
          </cell>
          <cell r="L198">
            <v>393</v>
          </cell>
          <cell r="M198">
            <v>32</v>
          </cell>
          <cell r="N198">
            <v>24</v>
          </cell>
          <cell r="O198">
            <v>1</v>
          </cell>
          <cell r="P198">
            <v>33</v>
          </cell>
          <cell r="Q198">
            <v>0</v>
          </cell>
          <cell r="R198">
            <v>0</v>
          </cell>
          <cell r="S198">
            <v>1</v>
          </cell>
          <cell r="T198">
            <v>46</v>
          </cell>
          <cell r="U198">
            <v>39</v>
          </cell>
          <cell r="V198">
            <v>29</v>
          </cell>
          <cell r="W198">
            <v>24</v>
          </cell>
          <cell r="X198">
            <v>27</v>
          </cell>
          <cell r="Y198">
            <v>10</v>
          </cell>
          <cell r="Z198">
            <v>85</v>
          </cell>
          <cell r="AA198">
            <v>43</v>
          </cell>
          <cell r="AB198">
            <v>66</v>
          </cell>
          <cell r="AC198">
            <v>13</v>
          </cell>
          <cell r="AD198">
            <v>48</v>
          </cell>
          <cell r="AE198">
            <v>9</v>
          </cell>
          <cell r="AF198">
            <v>11</v>
          </cell>
          <cell r="AG198">
            <v>641</v>
          </cell>
          <cell r="AH198">
            <v>468</v>
          </cell>
          <cell r="AI198">
            <v>188</v>
          </cell>
          <cell r="AJ198">
            <v>393</v>
          </cell>
        </row>
        <row r="203">
          <cell r="B203">
            <v>7671</v>
          </cell>
          <cell r="C203">
            <v>973</v>
          </cell>
          <cell r="D203">
            <v>427</v>
          </cell>
          <cell r="E203">
            <v>233</v>
          </cell>
          <cell r="F203">
            <v>172</v>
          </cell>
          <cell r="G203">
            <v>51</v>
          </cell>
          <cell r="H203">
            <v>31</v>
          </cell>
          <cell r="I203">
            <v>9</v>
          </cell>
          <cell r="J203">
            <v>1105</v>
          </cell>
          <cell r="K203">
            <v>5</v>
          </cell>
          <cell r="L203">
            <v>300</v>
          </cell>
          <cell r="M203">
            <v>27</v>
          </cell>
          <cell r="N203">
            <v>25</v>
          </cell>
          <cell r="O203">
            <v>4</v>
          </cell>
          <cell r="P203">
            <v>76</v>
          </cell>
          <cell r="Q203">
            <v>0</v>
          </cell>
          <cell r="R203">
            <v>2</v>
          </cell>
          <cell r="S203">
            <v>19</v>
          </cell>
          <cell r="T203">
            <v>35</v>
          </cell>
          <cell r="U203">
            <v>41</v>
          </cell>
          <cell r="V203">
            <v>24</v>
          </cell>
          <cell r="W203">
            <v>21</v>
          </cell>
          <cell r="X203">
            <v>42</v>
          </cell>
          <cell r="Y203">
            <v>16</v>
          </cell>
          <cell r="Z203">
            <v>92</v>
          </cell>
          <cell r="AA203">
            <v>44</v>
          </cell>
          <cell r="AB203">
            <v>124</v>
          </cell>
          <cell r="AC203">
            <v>6</v>
          </cell>
          <cell r="AD203">
            <v>49</v>
          </cell>
          <cell r="AE203">
            <v>10</v>
          </cell>
          <cell r="AF203">
            <v>7</v>
          </cell>
          <cell r="AG203">
            <v>578</v>
          </cell>
          <cell r="AH203">
            <v>543</v>
          </cell>
          <cell r="AI203">
            <v>187</v>
          </cell>
          <cell r="AJ203">
            <v>203</v>
          </cell>
        </row>
        <row r="208">
          <cell r="B208">
            <v>6713</v>
          </cell>
          <cell r="C208">
            <v>530</v>
          </cell>
          <cell r="D208">
            <v>434</v>
          </cell>
          <cell r="E208">
            <v>188</v>
          </cell>
          <cell r="F208">
            <v>79</v>
          </cell>
          <cell r="G208">
            <v>51</v>
          </cell>
          <cell r="H208">
            <v>15</v>
          </cell>
          <cell r="I208">
            <v>32</v>
          </cell>
          <cell r="J208">
            <v>871</v>
          </cell>
          <cell r="K208">
            <v>7</v>
          </cell>
          <cell r="L208">
            <v>292</v>
          </cell>
          <cell r="M208">
            <v>37</v>
          </cell>
          <cell r="N208">
            <v>52</v>
          </cell>
          <cell r="O208">
            <v>3</v>
          </cell>
          <cell r="P208">
            <v>51</v>
          </cell>
          <cell r="Q208">
            <v>1</v>
          </cell>
          <cell r="R208">
            <v>0</v>
          </cell>
          <cell r="S208">
            <v>2</v>
          </cell>
          <cell r="T208">
            <v>56</v>
          </cell>
          <cell r="U208">
            <v>27</v>
          </cell>
          <cell r="V208">
            <v>37</v>
          </cell>
          <cell r="W208">
            <v>24</v>
          </cell>
          <cell r="X208">
            <v>56</v>
          </cell>
          <cell r="Y208">
            <v>12</v>
          </cell>
          <cell r="Z208">
            <v>102</v>
          </cell>
          <cell r="AA208">
            <v>46</v>
          </cell>
          <cell r="AB208">
            <v>127</v>
          </cell>
          <cell r="AC208">
            <v>8</v>
          </cell>
          <cell r="AD208">
            <v>39</v>
          </cell>
          <cell r="AE208">
            <v>25</v>
          </cell>
          <cell r="AF208">
            <v>36</v>
          </cell>
          <cell r="AG208">
            <v>713</v>
          </cell>
          <cell r="AH208">
            <v>647</v>
          </cell>
          <cell r="AI208">
            <v>122</v>
          </cell>
          <cell r="AJ208">
            <v>170</v>
          </cell>
        </row>
        <row r="213">
          <cell r="B213">
            <v>5143</v>
          </cell>
          <cell r="C213">
            <v>390</v>
          </cell>
          <cell r="D213">
            <v>440</v>
          </cell>
          <cell r="E213">
            <v>107</v>
          </cell>
          <cell r="F213">
            <v>66</v>
          </cell>
          <cell r="G213">
            <v>22</v>
          </cell>
          <cell r="H213">
            <v>14</v>
          </cell>
          <cell r="I213">
            <v>13</v>
          </cell>
          <cell r="J213">
            <v>536</v>
          </cell>
          <cell r="K213">
            <v>0</v>
          </cell>
          <cell r="L213">
            <v>289</v>
          </cell>
          <cell r="M213">
            <v>49</v>
          </cell>
          <cell r="N213">
            <v>5</v>
          </cell>
          <cell r="O213">
            <v>2</v>
          </cell>
          <cell r="P213">
            <v>79</v>
          </cell>
          <cell r="Q213">
            <v>0</v>
          </cell>
          <cell r="R213">
            <v>0</v>
          </cell>
          <cell r="S213">
            <v>0</v>
          </cell>
          <cell r="T213">
            <v>74</v>
          </cell>
          <cell r="U213">
            <v>44</v>
          </cell>
          <cell r="V213">
            <v>39</v>
          </cell>
          <cell r="W213">
            <v>26</v>
          </cell>
          <cell r="X213">
            <v>53</v>
          </cell>
          <cell r="Y213">
            <v>11</v>
          </cell>
          <cell r="Z213">
            <v>112</v>
          </cell>
          <cell r="AA213">
            <v>81</v>
          </cell>
          <cell r="AB213">
            <v>314</v>
          </cell>
          <cell r="AC213">
            <v>7</v>
          </cell>
          <cell r="AD213">
            <v>60</v>
          </cell>
          <cell r="AE213">
            <v>47</v>
          </cell>
          <cell r="AF213">
            <v>11</v>
          </cell>
          <cell r="AG213">
            <v>728</v>
          </cell>
          <cell r="AH213">
            <v>677</v>
          </cell>
          <cell r="AI213">
            <v>169</v>
          </cell>
          <cell r="AJ213">
            <v>115</v>
          </cell>
        </row>
        <row r="218">
          <cell r="B218">
            <v>5420</v>
          </cell>
          <cell r="C218">
            <v>360</v>
          </cell>
          <cell r="D218">
            <v>262</v>
          </cell>
          <cell r="E218">
            <v>106</v>
          </cell>
          <cell r="F218">
            <v>41</v>
          </cell>
          <cell r="G218">
            <v>14</v>
          </cell>
          <cell r="H218">
            <v>9</v>
          </cell>
          <cell r="I218">
            <v>4</v>
          </cell>
          <cell r="J218">
            <v>436</v>
          </cell>
          <cell r="K218">
            <v>0</v>
          </cell>
          <cell r="L218">
            <v>157</v>
          </cell>
          <cell r="M218">
            <v>47</v>
          </cell>
          <cell r="N218">
            <v>3</v>
          </cell>
          <cell r="O218">
            <v>3</v>
          </cell>
          <cell r="P218">
            <v>58</v>
          </cell>
          <cell r="Q218">
            <v>0</v>
          </cell>
          <cell r="R218">
            <v>1</v>
          </cell>
          <cell r="S218">
            <v>1</v>
          </cell>
          <cell r="T218">
            <v>47</v>
          </cell>
          <cell r="U218">
            <v>34</v>
          </cell>
          <cell r="V218">
            <v>41</v>
          </cell>
          <cell r="W218">
            <v>27</v>
          </cell>
          <cell r="X218">
            <v>42</v>
          </cell>
          <cell r="Y218">
            <v>3</v>
          </cell>
          <cell r="Z218">
            <v>81</v>
          </cell>
          <cell r="AA218">
            <v>54</v>
          </cell>
          <cell r="AB218">
            <v>86</v>
          </cell>
          <cell r="AC218">
            <v>2</v>
          </cell>
          <cell r="AD218">
            <v>64</v>
          </cell>
          <cell r="AE218">
            <v>7</v>
          </cell>
          <cell r="AF218">
            <v>16</v>
          </cell>
          <cell r="AG218">
            <v>544</v>
          </cell>
          <cell r="AH218">
            <v>409</v>
          </cell>
          <cell r="AI218">
            <v>126</v>
          </cell>
          <cell r="AJ218">
            <v>121</v>
          </cell>
        </row>
        <row r="223">
          <cell r="B223">
            <v>5912</v>
          </cell>
          <cell r="C223">
            <v>280</v>
          </cell>
          <cell r="D223">
            <v>415</v>
          </cell>
          <cell r="E223">
            <v>183</v>
          </cell>
          <cell r="F223">
            <v>57</v>
          </cell>
          <cell r="G223">
            <v>23</v>
          </cell>
          <cell r="H223">
            <v>14</v>
          </cell>
          <cell r="I223">
            <v>17</v>
          </cell>
          <cell r="J223">
            <v>543</v>
          </cell>
          <cell r="K223">
            <v>0</v>
          </cell>
          <cell r="L223">
            <v>234</v>
          </cell>
          <cell r="M223">
            <v>137</v>
          </cell>
          <cell r="N223">
            <v>5</v>
          </cell>
          <cell r="O223">
            <v>2</v>
          </cell>
          <cell r="P223">
            <v>82</v>
          </cell>
          <cell r="Q223">
            <v>0</v>
          </cell>
          <cell r="R223">
            <v>1</v>
          </cell>
          <cell r="S223">
            <v>1</v>
          </cell>
          <cell r="T223">
            <v>72</v>
          </cell>
          <cell r="U223">
            <v>58</v>
          </cell>
          <cell r="V223">
            <v>105</v>
          </cell>
          <cell r="W223">
            <v>46</v>
          </cell>
          <cell r="X223">
            <v>85</v>
          </cell>
          <cell r="Y223">
            <v>14</v>
          </cell>
          <cell r="Z223">
            <v>213</v>
          </cell>
          <cell r="AA223">
            <v>82</v>
          </cell>
          <cell r="AB223">
            <v>253</v>
          </cell>
          <cell r="AC223">
            <v>3</v>
          </cell>
          <cell r="AD223">
            <v>160</v>
          </cell>
          <cell r="AE223">
            <v>27</v>
          </cell>
          <cell r="AF223">
            <v>27</v>
          </cell>
          <cell r="AG223">
            <v>1076</v>
          </cell>
          <cell r="AH223">
            <v>817</v>
          </cell>
          <cell r="AI223">
            <v>170</v>
          </cell>
          <cell r="AJ223">
            <v>193</v>
          </cell>
        </row>
        <row r="228">
          <cell r="B228">
            <v>4255</v>
          </cell>
          <cell r="C228">
            <v>248</v>
          </cell>
          <cell r="D228">
            <v>364</v>
          </cell>
          <cell r="E228">
            <v>617</v>
          </cell>
          <cell r="F228">
            <v>56</v>
          </cell>
          <cell r="G228">
            <v>23</v>
          </cell>
          <cell r="H228">
            <v>21</v>
          </cell>
          <cell r="I228">
            <v>12</v>
          </cell>
          <cell r="J228">
            <v>1017</v>
          </cell>
          <cell r="K228">
            <v>0</v>
          </cell>
          <cell r="L228">
            <v>264</v>
          </cell>
          <cell r="M228">
            <v>72</v>
          </cell>
          <cell r="N228">
            <v>3</v>
          </cell>
          <cell r="O228">
            <v>1</v>
          </cell>
          <cell r="P228">
            <v>85</v>
          </cell>
          <cell r="Q228">
            <v>0</v>
          </cell>
          <cell r="R228">
            <v>3</v>
          </cell>
          <cell r="S228">
            <v>0</v>
          </cell>
          <cell r="T228">
            <v>76</v>
          </cell>
          <cell r="U228">
            <v>46</v>
          </cell>
          <cell r="V228">
            <v>81</v>
          </cell>
          <cell r="W228">
            <v>39</v>
          </cell>
          <cell r="X228">
            <v>46</v>
          </cell>
          <cell r="Y228">
            <v>11</v>
          </cell>
          <cell r="Z228">
            <v>231</v>
          </cell>
          <cell r="AA228">
            <v>47</v>
          </cell>
          <cell r="AB228">
            <v>245</v>
          </cell>
          <cell r="AC228">
            <v>5</v>
          </cell>
          <cell r="AD228">
            <v>124</v>
          </cell>
          <cell r="AE228">
            <v>22</v>
          </cell>
          <cell r="AF228">
            <v>22</v>
          </cell>
          <cell r="AG228">
            <v>1271</v>
          </cell>
          <cell r="AH228">
            <v>1328</v>
          </cell>
          <cell r="AI228">
            <v>132</v>
          </cell>
          <cell r="AJ228">
            <v>169</v>
          </cell>
        </row>
        <row r="233">
          <cell r="B233">
            <v>1458</v>
          </cell>
          <cell r="C233">
            <v>139</v>
          </cell>
          <cell r="D233">
            <v>189</v>
          </cell>
          <cell r="E233">
            <v>23</v>
          </cell>
          <cell r="F233">
            <v>33</v>
          </cell>
          <cell r="G233">
            <v>9</v>
          </cell>
          <cell r="H233">
            <v>6</v>
          </cell>
          <cell r="I233">
            <v>2</v>
          </cell>
          <cell r="J233">
            <v>205</v>
          </cell>
          <cell r="K233">
            <v>5</v>
          </cell>
          <cell r="L233">
            <v>73</v>
          </cell>
          <cell r="M233">
            <v>40</v>
          </cell>
          <cell r="N233">
            <v>3</v>
          </cell>
          <cell r="O233">
            <v>4</v>
          </cell>
          <cell r="P233">
            <v>63</v>
          </cell>
          <cell r="Q233">
            <v>0</v>
          </cell>
          <cell r="R233">
            <v>1</v>
          </cell>
          <cell r="S233">
            <v>0</v>
          </cell>
          <cell r="T233">
            <v>59</v>
          </cell>
          <cell r="U233">
            <v>23</v>
          </cell>
          <cell r="V233">
            <v>33</v>
          </cell>
          <cell r="W233">
            <v>34</v>
          </cell>
          <cell r="X233">
            <v>63</v>
          </cell>
          <cell r="Y233">
            <v>10</v>
          </cell>
          <cell r="Z233">
            <v>87</v>
          </cell>
          <cell r="AA233">
            <v>54</v>
          </cell>
          <cell r="AB233">
            <v>133</v>
          </cell>
          <cell r="AC233">
            <v>18</v>
          </cell>
          <cell r="AD233">
            <v>79</v>
          </cell>
          <cell r="AE233">
            <v>4</v>
          </cell>
          <cell r="AF233">
            <v>5</v>
          </cell>
          <cell r="AG233">
            <v>454</v>
          </cell>
          <cell r="AH233">
            <v>318</v>
          </cell>
          <cell r="AI233">
            <v>94</v>
          </cell>
          <cell r="AJ233">
            <v>144</v>
          </cell>
        </row>
        <row r="238">
          <cell r="B238">
            <v>2677</v>
          </cell>
          <cell r="C238">
            <v>208</v>
          </cell>
          <cell r="D238">
            <v>213</v>
          </cell>
          <cell r="E238">
            <v>28</v>
          </cell>
          <cell r="F238">
            <v>37</v>
          </cell>
          <cell r="G238">
            <v>22</v>
          </cell>
          <cell r="H238">
            <v>7</v>
          </cell>
          <cell r="I238">
            <v>3</v>
          </cell>
          <cell r="J238">
            <v>338</v>
          </cell>
          <cell r="K238">
            <v>0</v>
          </cell>
          <cell r="L238">
            <v>111</v>
          </cell>
          <cell r="M238">
            <v>32</v>
          </cell>
          <cell r="N238">
            <v>3</v>
          </cell>
          <cell r="O238">
            <v>11</v>
          </cell>
          <cell r="P238">
            <v>59</v>
          </cell>
          <cell r="Q238">
            <v>0</v>
          </cell>
          <cell r="R238">
            <v>0</v>
          </cell>
          <cell r="S238">
            <v>1</v>
          </cell>
          <cell r="T238">
            <v>55</v>
          </cell>
          <cell r="U238">
            <v>33</v>
          </cell>
          <cell r="V238">
            <v>34</v>
          </cell>
          <cell r="W238">
            <v>27</v>
          </cell>
          <cell r="X238">
            <v>63</v>
          </cell>
          <cell r="Y238">
            <v>8</v>
          </cell>
          <cell r="Z238">
            <v>88</v>
          </cell>
          <cell r="AA238">
            <v>30</v>
          </cell>
          <cell r="AB238">
            <v>93</v>
          </cell>
          <cell r="AC238">
            <v>7</v>
          </cell>
          <cell r="AD238">
            <v>57</v>
          </cell>
          <cell r="AE238">
            <v>9</v>
          </cell>
          <cell r="AF238">
            <v>10</v>
          </cell>
          <cell r="AG238">
            <v>652</v>
          </cell>
          <cell r="AH238">
            <v>504</v>
          </cell>
          <cell r="AI238">
            <v>113</v>
          </cell>
          <cell r="AJ238">
            <v>86</v>
          </cell>
        </row>
        <row r="243">
          <cell r="B243">
            <v>4852</v>
          </cell>
          <cell r="C243">
            <v>517</v>
          </cell>
          <cell r="D243">
            <v>303</v>
          </cell>
          <cell r="E243">
            <v>111</v>
          </cell>
          <cell r="F243">
            <v>240</v>
          </cell>
          <cell r="G243">
            <v>31</v>
          </cell>
          <cell r="H243">
            <v>13</v>
          </cell>
          <cell r="I243">
            <v>224</v>
          </cell>
          <cell r="J243">
            <v>455</v>
          </cell>
          <cell r="K243">
            <v>0</v>
          </cell>
          <cell r="L243">
            <v>199</v>
          </cell>
          <cell r="M243">
            <v>41</v>
          </cell>
          <cell r="N243">
            <v>4</v>
          </cell>
          <cell r="O243">
            <v>2</v>
          </cell>
          <cell r="P243">
            <v>72</v>
          </cell>
          <cell r="Q243">
            <v>1</v>
          </cell>
          <cell r="R243">
            <v>1</v>
          </cell>
          <cell r="S243">
            <v>0</v>
          </cell>
          <cell r="T243">
            <v>41</v>
          </cell>
          <cell r="U243">
            <v>33</v>
          </cell>
          <cell r="V243">
            <v>43</v>
          </cell>
          <cell r="W243">
            <v>34</v>
          </cell>
          <cell r="X243">
            <v>51</v>
          </cell>
          <cell r="Y243">
            <v>17</v>
          </cell>
          <cell r="Z243">
            <v>100</v>
          </cell>
          <cell r="AA243">
            <v>52</v>
          </cell>
          <cell r="AB243">
            <v>98</v>
          </cell>
          <cell r="AC243">
            <v>3</v>
          </cell>
          <cell r="AD243">
            <v>44</v>
          </cell>
          <cell r="AE243">
            <v>22</v>
          </cell>
          <cell r="AF243">
            <v>10</v>
          </cell>
          <cell r="AG243">
            <v>639</v>
          </cell>
          <cell r="AH243">
            <v>431</v>
          </cell>
          <cell r="AI243">
            <v>175</v>
          </cell>
          <cell r="AJ243">
            <v>216</v>
          </cell>
        </row>
        <row r="248">
          <cell r="B248">
            <v>6689</v>
          </cell>
          <cell r="C248">
            <v>638</v>
          </cell>
          <cell r="D248">
            <v>570</v>
          </cell>
          <cell r="E248">
            <v>199</v>
          </cell>
          <cell r="F248">
            <v>162</v>
          </cell>
          <cell r="G248">
            <v>41</v>
          </cell>
          <cell r="H248">
            <v>29</v>
          </cell>
          <cell r="I248">
            <v>19</v>
          </cell>
          <cell r="J248">
            <v>662</v>
          </cell>
          <cell r="K248">
            <v>0</v>
          </cell>
          <cell r="L248">
            <v>381</v>
          </cell>
          <cell r="M248">
            <v>25</v>
          </cell>
          <cell r="N248">
            <v>2</v>
          </cell>
          <cell r="O248">
            <v>0</v>
          </cell>
          <cell r="P248">
            <v>75</v>
          </cell>
          <cell r="Q248">
            <v>2</v>
          </cell>
          <cell r="R248">
            <v>0</v>
          </cell>
          <cell r="S248">
            <v>0</v>
          </cell>
          <cell r="T248">
            <v>62</v>
          </cell>
          <cell r="U248">
            <v>47</v>
          </cell>
          <cell r="V248">
            <v>38</v>
          </cell>
          <cell r="W248">
            <v>34</v>
          </cell>
          <cell r="X248">
            <v>47</v>
          </cell>
          <cell r="Y248">
            <v>11</v>
          </cell>
          <cell r="Z248">
            <v>150</v>
          </cell>
          <cell r="AA248">
            <v>55</v>
          </cell>
          <cell r="AB248">
            <v>167</v>
          </cell>
          <cell r="AC248">
            <v>4</v>
          </cell>
          <cell r="AD248">
            <v>69</v>
          </cell>
          <cell r="AE248">
            <v>23</v>
          </cell>
          <cell r="AF248">
            <v>14</v>
          </cell>
          <cell r="AG248">
            <v>630</v>
          </cell>
          <cell r="AH248">
            <v>520</v>
          </cell>
          <cell r="AI248">
            <v>364</v>
          </cell>
          <cell r="AJ248">
            <v>235</v>
          </cell>
        </row>
        <row r="320">
          <cell r="B320">
            <v>3326</v>
          </cell>
          <cell r="C320">
            <v>288</v>
          </cell>
          <cell r="D320">
            <v>273</v>
          </cell>
          <cell r="E320">
            <v>162</v>
          </cell>
          <cell r="F320">
            <v>37</v>
          </cell>
          <cell r="G320">
            <v>10</v>
          </cell>
          <cell r="H320">
            <v>10</v>
          </cell>
          <cell r="I320">
            <v>4</v>
          </cell>
          <cell r="J320">
            <v>111</v>
          </cell>
          <cell r="K320">
            <v>2</v>
          </cell>
          <cell r="L320">
            <v>111</v>
          </cell>
          <cell r="M320">
            <v>13</v>
          </cell>
          <cell r="N320">
            <v>1</v>
          </cell>
          <cell r="O320">
            <v>2</v>
          </cell>
          <cell r="P320">
            <v>31</v>
          </cell>
          <cell r="Q320">
            <v>0</v>
          </cell>
          <cell r="R320">
            <v>0</v>
          </cell>
          <cell r="S320">
            <v>0</v>
          </cell>
          <cell r="T320">
            <v>25</v>
          </cell>
          <cell r="U320">
            <v>24</v>
          </cell>
          <cell r="V320">
            <v>14</v>
          </cell>
          <cell r="W320">
            <v>19</v>
          </cell>
          <cell r="X320">
            <v>48</v>
          </cell>
          <cell r="Y320">
            <v>7</v>
          </cell>
          <cell r="Z320">
            <v>70</v>
          </cell>
          <cell r="AA320">
            <v>28</v>
          </cell>
          <cell r="AB320">
            <v>54</v>
          </cell>
          <cell r="AC320">
            <v>4</v>
          </cell>
          <cell r="AD320">
            <v>46</v>
          </cell>
          <cell r="AE320">
            <v>8</v>
          </cell>
          <cell r="AF320">
            <v>5</v>
          </cell>
          <cell r="AG320">
            <v>180</v>
          </cell>
          <cell r="AH320">
            <v>173</v>
          </cell>
          <cell r="AI320">
            <v>68</v>
          </cell>
          <cell r="AJ320">
            <v>53</v>
          </cell>
        </row>
        <row r="325">
          <cell r="B325">
            <v>4124</v>
          </cell>
          <cell r="C325">
            <v>361</v>
          </cell>
          <cell r="D325">
            <v>227</v>
          </cell>
          <cell r="E325">
            <v>51</v>
          </cell>
          <cell r="F325">
            <v>43</v>
          </cell>
          <cell r="G325">
            <v>10</v>
          </cell>
          <cell r="H325">
            <v>4</v>
          </cell>
          <cell r="I325">
            <v>24</v>
          </cell>
          <cell r="J325">
            <v>115</v>
          </cell>
          <cell r="K325">
            <v>0</v>
          </cell>
          <cell r="L325">
            <v>91</v>
          </cell>
          <cell r="M325">
            <v>16</v>
          </cell>
          <cell r="N325">
            <v>2</v>
          </cell>
          <cell r="O325">
            <v>1</v>
          </cell>
          <cell r="P325">
            <v>24</v>
          </cell>
          <cell r="Q325">
            <v>0</v>
          </cell>
          <cell r="R325">
            <v>0</v>
          </cell>
          <cell r="S325">
            <v>0</v>
          </cell>
          <cell r="T325">
            <v>26</v>
          </cell>
          <cell r="U325">
            <v>25</v>
          </cell>
          <cell r="V325">
            <v>13</v>
          </cell>
          <cell r="W325">
            <v>19</v>
          </cell>
          <cell r="X325">
            <v>18</v>
          </cell>
          <cell r="Y325">
            <v>8</v>
          </cell>
          <cell r="Z325">
            <v>59</v>
          </cell>
          <cell r="AA325">
            <v>34</v>
          </cell>
          <cell r="AB325">
            <v>54</v>
          </cell>
          <cell r="AC325">
            <v>9</v>
          </cell>
          <cell r="AD325">
            <v>43</v>
          </cell>
          <cell r="AE325">
            <v>6</v>
          </cell>
          <cell r="AF325">
            <v>7</v>
          </cell>
          <cell r="AG325">
            <v>214</v>
          </cell>
          <cell r="AH325">
            <v>175</v>
          </cell>
          <cell r="AI325">
            <v>42</v>
          </cell>
          <cell r="AJ325">
            <v>47</v>
          </cell>
        </row>
        <row r="330">
          <cell r="B330">
            <v>4879</v>
          </cell>
          <cell r="C330">
            <v>335</v>
          </cell>
          <cell r="D330">
            <v>289</v>
          </cell>
          <cell r="E330">
            <v>126</v>
          </cell>
          <cell r="F330">
            <v>35</v>
          </cell>
          <cell r="G330">
            <v>20</v>
          </cell>
          <cell r="H330">
            <v>7</v>
          </cell>
          <cell r="I330">
            <v>7</v>
          </cell>
          <cell r="J330">
            <v>124</v>
          </cell>
          <cell r="K330">
            <v>0</v>
          </cell>
          <cell r="L330">
            <v>95</v>
          </cell>
          <cell r="M330">
            <v>18</v>
          </cell>
          <cell r="N330">
            <v>0</v>
          </cell>
          <cell r="O330">
            <v>1</v>
          </cell>
          <cell r="P330">
            <v>62</v>
          </cell>
          <cell r="Q330">
            <v>0</v>
          </cell>
          <cell r="R330">
            <v>2</v>
          </cell>
          <cell r="S330">
            <v>19</v>
          </cell>
          <cell r="T330">
            <v>19</v>
          </cell>
          <cell r="U330">
            <v>32</v>
          </cell>
          <cell r="V330">
            <v>17</v>
          </cell>
          <cell r="W330">
            <v>15</v>
          </cell>
          <cell r="X330">
            <v>26</v>
          </cell>
          <cell r="Y330">
            <v>8</v>
          </cell>
          <cell r="Z330">
            <v>78</v>
          </cell>
          <cell r="AA330">
            <v>35</v>
          </cell>
          <cell r="AB330">
            <v>98</v>
          </cell>
          <cell r="AC330">
            <v>5</v>
          </cell>
          <cell r="AD330">
            <v>41</v>
          </cell>
          <cell r="AE330">
            <v>8</v>
          </cell>
          <cell r="AF330">
            <v>1</v>
          </cell>
          <cell r="AG330">
            <v>236</v>
          </cell>
          <cell r="AH330">
            <v>219</v>
          </cell>
          <cell r="AI330">
            <v>68</v>
          </cell>
          <cell r="AJ330">
            <v>44</v>
          </cell>
        </row>
        <row r="335">
          <cell r="B335">
            <v>4035</v>
          </cell>
          <cell r="C335">
            <v>222</v>
          </cell>
          <cell r="D335">
            <v>267</v>
          </cell>
          <cell r="E335">
            <v>132</v>
          </cell>
          <cell r="F335">
            <v>42</v>
          </cell>
          <cell r="G335">
            <v>13</v>
          </cell>
          <cell r="H335">
            <v>5</v>
          </cell>
          <cell r="I335">
            <v>4</v>
          </cell>
          <cell r="J335">
            <v>164</v>
          </cell>
          <cell r="K335">
            <v>0</v>
          </cell>
          <cell r="L335">
            <v>77</v>
          </cell>
          <cell r="M335">
            <v>22</v>
          </cell>
          <cell r="N335">
            <v>1</v>
          </cell>
          <cell r="O335">
            <v>0</v>
          </cell>
          <cell r="P335">
            <v>36</v>
          </cell>
          <cell r="Q335">
            <v>0</v>
          </cell>
          <cell r="R335">
            <v>0</v>
          </cell>
          <cell r="S335">
            <v>2</v>
          </cell>
          <cell r="T335">
            <v>26</v>
          </cell>
          <cell r="U335">
            <v>14</v>
          </cell>
          <cell r="V335">
            <v>27</v>
          </cell>
          <cell r="W335">
            <v>21</v>
          </cell>
          <cell r="X335">
            <v>38</v>
          </cell>
          <cell r="Y335">
            <v>11</v>
          </cell>
          <cell r="Z335">
            <v>65</v>
          </cell>
          <cell r="AA335">
            <v>41</v>
          </cell>
          <cell r="AB335">
            <v>112</v>
          </cell>
          <cell r="AC335">
            <v>7</v>
          </cell>
          <cell r="AD335">
            <v>30</v>
          </cell>
          <cell r="AE335">
            <v>6</v>
          </cell>
          <cell r="AF335">
            <v>0</v>
          </cell>
          <cell r="AG335">
            <v>271</v>
          </cell>
          <cell r="AH335">
            <v>220</v>
          </cell>
          <cell r="AI335">
            <v>53</v>
          </cell>
          <cell r="AJ335">
            <v>34</v>
          </cell>
        </row>
        <row r="340">
          <cell r="B340">
            <v>3149</v>
          </cell>
          <cell r="C340">
            <v>189</v>
          </cell>
          <cell r="D340">
            <v>287</v>
          </cell>
          <cell r="E340">
            <v>61</v>
          </cell>
          <cell r="F340">
            <v>32</v>
          </cell>
          <cell r="G340">
            <v>12</v>
          </cell>
          <cell r="H340">
            <v>2</v>
          </cell>
          <cell r="I340">
            <v>10</v>
          </cell>
          <cell r="J340">
            <v>162</v>
          </cell>
          <cell r="K340">
            <v>0</v>
          </cell>
          <cell r="L340">
            <v>84</v>
          </cell>
          <cell r="M340">
            <v>29</v>
          </cell>
          <cell r="N340">
            <v>0</v>
          </cell>
          <cell r="O340">
            <v>1</v>
          </cell>
          <cell r="P340">
            <v>46</v>
          </cell>
          <cell r="Q340">
            <v>0</v>
          </cell>
          <cell r="R340">
            <v>0</v>
          </cell>
          <cell r="S340">
            <v>0</v>
          </cell>
          <cell r="T340">
            <v>19</v>
          </cell>
          <cell r="U340">
            <v>22</v>
          </cell>
          <cell r="V340">
            <v>29</v>
          </cell>
          <cell r="W340">
            <v>20</v>
          </cell>
          <cell r="X340">
            <v>45</v>
          </cell>
          <cell r="Y340">
            <v>9</v>
          </cell>
          <cell r="Z340">
            <v>75</v>
          </cell>
          <cell r="AA340">
            <v>75</v>
          </cell>
          <cell r="AB340">
            <v>196</v>
          </cell>
          <cell r="AC340">
            <v>1</v>
          </cell>
          <cell r="AD340">
            <v>43</v>
          </cell>
          <cell r="AE340">
            <v>41</v>
          </cell>
          <cell r="AF340">
            <v>4</v>
          </cell>
          <cell r="AG340">
            <v>268</v>
          </cell>
          <cell r="AH340">
            <v>249</v>
          </cell>
          <cell r="AI340">
            <v>82</v>
          </cell>
          <cell r="AJ340">
            <v>44</v>
          </cell>
        </row>
        <row r="345">
          <cell r="B345">
            <v>3105</v>
          </cell>
          <cell r="C345">
            <v>91</v>
          </cell>
          <cell r="D345">
            <v>163</v>
          </cell>
          <cell r="E345">
            <v>73</v>
          </cell>
          <cell r="F345">
            <v>16</v>
          </cell>
          <cell r="G345">
            <v>7</v>
          </cell>
          <cell r="H345">
            <v>6</v>
          </cell>
          <cell r="I345">
            <v>0</v>
          </cell>
          <cell r="J345">
            <v>71</v>
          </cell>
          <cell r="K345">
            <v>0</v>
          </cell>
          <cell r="L345">
            <v>36</v>
          </cell>
          <cell r="M345">
            <v>34</v>
          </cell>
          <cell r="N345">
            <v>0</v>
          </cell>
          <cell r="O345">
            <v>3</v>
          </cell>
          <cell r="P345">
            <v>31</v>
          </cell>
          <cell r="Q345">
            <v>0</v>
          </cell>
          <cell r="R345">
            <v>0</v>
          </cell>
          <cell r="S345">
            <v>1</v>
          </cell>
          <cell r="T345">
            <v>17</v>
          </cell>
          <cell r="U345">
            <v>18</v>
          </cell>
          <cell r="V345">
            <v>16</v>
          </cell>
          <cell r="W345">
            <v>20</v>
          </cell>
          <cell r="X345">
            <v>30</v>
          </cell>
          <cell r="Y345">
            <v>3</v>
          </cell>
          <cell r="Z345">
            <v>66</v>
          </cell>
          <cell r="AA345">
            <v>52</v>
          </cell>
          <cell r="AB345">
            <v>62</v>
          </cell>
          <cell r="AC345">
            <v>2</v>
          </cell>
          <cell r="AD345">
            <v>35</v>
          </cell>
          <cell r="AE345">
            <v>3</v>
          </cell>
          <cell r="AF345">
            <v>11</v>
          </cell>
          <cell r="AG345">
            <v>212</v>
          </cell>
          <cell r="AH345">
            <v>106</v>
          </cell>
          <cell r="AI345">
            <v>53</v>
          </cell>
          <cell r="AJ345">
            <v>41</v>
          </cell>
        </row>
        <row r="350">
          <cell r="B350">
            <v>3558</v>
          </cell>
          <cell r="C350">
            <v>123</v>
          </cell>
          <cell r="D350">
            <v>337</v>
          </cell>
          <cell r="E350">
            <v>145</v>
          </cell>
          <cell r="F350">
            <v>28</v>
          </cell>
          <cell r="G350">
            <v>15</v>
          </cell>
          <cell r="H350">
            <v>5</v>
          </cell>
          <cell r="I350">
            <v>14</v>
          </cell>
          <cell r="J350">
            <v>162</v>
          </cell>
          <cell r="K350">
            <v>0</v>
          </cell>
          <cell r="L350">
            <v>89</v>
          </cell>
          <cell r="M350">
            <v>86</v>
          </cell>
          <cell r="N350">
            <v>4</v>
          </cell>
          <cell r="O350">
            <v>2</v>
          </cell>
          <cell r="P350">
            <v>40</v>
          </cell>
          <cell r="Q350">
            <v>0</v>
          </cell>
          <cell r="R350">
            <v>0</v>
          </cell>
          <cell r="S350">
            <v>1</v>
          </cell>
          <cell r="T350">
            <v>47</v>
          </cell>
          <cell r="U350">
            <v>49</v>
          </cell>
          <cell r="V350">
            <v>50</v>
          </cell>
          <cell r="W350">
            <v>42</v>
          </cell>
          <cell r="X350">
            <v>63</v>
          </cell>
          <cell r="Y350">
            <v>9</v>
          </cell>
          <cell r="Z350">
            <v>188</v>
          </cell>
          <cell r="AA350">
            <v>74</v>
          </cell>
          <cell r="AB350">
            <v>229</v>
          </cell>
          <cell r="AC350">
            <v>3</v>
          </cell>
          <cell r="AD350">
            <v>138</v>
          </cell>
          <cell r="AE350">
            <v>17</v>
          </cell>
          <cell r="AF350">
            <v>4</v>
          </cell>
          <cell r="AG350">
            <v>453</v>
          </cell>
          <cell r="AH350">
            <v>281</v>
          </cell>
          <cell r="AI350">
            <v>71</v>
          </cell>
          <cell r="AJ350">
            <v>71</v>
          </cell>
        </row>
        <row r="355">
          <cell r="B355">
            <v>2175</v>
          </cell>
          <cell r="C355">
            <v>120</v>
          </cell>
          <cell r="D355">
            <v>247</v>
          </cell>
          <cell r="E355">
            <v>436</v>
          </cell>
          <cell r="F355">
            <v>26</v>
          </cell>
          <cell r="G355">
            <v>17</v>
          </cell>
          <cell r="H355">
            <v>14</v>
          </cell>
          <cell r="I355">
            <v>0</v>
          </cell>
          <cell r="J355">
            <v>185</v>
          </cell>
          <cell r="K355">
            <v>0</v>
          </cell>
          <cell r="L355">
            <v>90</v>
          </cell>
          <cell r="M355">
            <v>46</v>
          </cell>
          <cell r="N355">
            <v>2</v>
          </cell>
          <cell r="O355">
            <v>0</v>
          </cell>
          <cell r="P355">
            <v>53</v>
          </cell>
          <cell r="Q355">
            <v>0</v>
          </cell>
          <cell r="R355">
            <v>3</v>
          </cell>
          <cell r="S355">
            <v>0</v>
          </cell>
          <cell r="T355">
            <v>36</v>
          </cell>
          <cell r="U355">
            <v>21</v>
          </cell>
          <cell r="V355">
            <v>49</v>
          </cell>
          <cell r="W355">
            <v>29</v>
          </cell>
          <cell r="X355">
            <v>33</v>
          </cell>
          <cell r="Y355">
            <v>11</v>
          </cell>
          <cell r="Z355">
            <v>150</v>
          </cell>
          <cell r="AA355">
            <v>40</v>
          </cell>
          <cell r="AB355">
            <v>220</v>
          </cell>
          <cell r="AC355">
            <v>5</v>
          </cell>
          <cell r="AD355">
            <v>88</v>
          </cell>
          <cell r="AE355">
            <v>19</v>
          </cell>
          <cell r="AF355">
            <v>5</v>
          </cell>
          <cell r="AG355">
            <v>232</v>
          </cell>
          <cell r="AH355">
            <v>187</v>
          </cell>
          <cell r="AI355">
            <v>54</v>
          </cell>
          <cell r="AJ355">
            <v>50</v>
          </cell>
        </row>
        <row r="360">
          <cell r="B360">
            <v>642</v>
          </cell>
          <cell r="C360">
            <v>49</v>
          </cell>
          <cell r="D360">
            <v>96</v>
          </cell>
          <cell r="E360">
            <v>13</v>
          </cell>
          <cell r="F360">
            <v>25</v>
          </cell>
          <cell r="G360">
            <v>9</v>
          </cell>
          <cell r="H360">
            <v>3</v>
          </cell>
          <cell r="I360">
            <v>1</v>
          </cell>
          <cell r="J360">
            <v>30</v>
          </cell>
          <cell r="K360">
            <v>0</v>
          </cell>
          <cell r="L360">
            <v>27</v>
          </cell>
          <cell r="M360">
            <v>27</v>
          </cell>
          <cell r="N360">
            <v>2</v>
          </cell>
          <cell r="O360">
            <v>0</v>
          </cell>
          <cell r="P360">
            <v>43</v>
          </cell>
          <cell r="Q360">
            <v>0</v>
          </cell>
          <cell r="R360">
            <v>1</v>
          </cell>
          <cell r="S360">
            <v>0</v>
          </cell>
          <cell r="T360">
            <v>25</v>
          </cell>
          <cell r="U360">
            <v>11</v>
          </cell>
          <cell r="V360">
            <v>25</v>
          </cell>
          <cell r="W360">
            <v>32</v>
          </cell>
          <cell r="X360">
            <v>44</v>
          </cell>
          <cell r="Y360">
            <v>8</v>
          </cell>
          <cell r="Z360">
            <v>65</v>
          </cell>
          <cell r="AA360">
            <v>39</v>
          </cell>
          <cell r="AB360">
            <v>113</v>
          </cell>
          <cell r="AC360">
            <v>3</v>
          </cell>
          <cell r="AD360">
            <v>57</v>
          </cell>
          <cell r="AE360">
            <v>3</v>
          </cell>
          <cell r="AF360">
            <v>0</v>
          </cell>
          <cell r="AG360">
            <v>159</v>
          </cell>
          <cell r="AH360">
            <v>114</v>
          </cell>
          <cell r="AI360">
            <v>37</v>
          </cell>
          <cell r="AJ360">
            <v>60</v>
          </cell>
        </row>
        <row r="365">
          <cell r="B365">
            <v>1687</v>
          </cell>
          <cell r="C365">
            <v>92</v>
          </cell>
          <cell r="D365">
            <v>150</v>
          </cell>
          <cell r="E365">
            <v>21</v>
          </cell>
          <cell r="F365">
            <v>21</v>
          </cell>
          <cell r="G365">
            <v>4</v>
          </cell>
          <cell r="H365">
            <v>5</v>
          </cell>
          <cell r="I365">
            <v>2</v>
          </cell>
          <cell r="J365">
            <v>74</v>
          </cell>
          <cell r="K365">
            <v>0</v>
          </cell>
          <cell r="L365">
            <v>40</v>
          </cell>
          <cell r="M365">
            <v>14</v>
          </cell>
          <cell r="N365">
            <v>3</v>
          </cell>
          <cell r="O365">
            <v>11</v>
          </cell>
          <cell r="P365">
            <v>33</v>
          </cell>
          <cell r="Q365">
            <v>0</v>
          </cell>
          <cell r="R365">
            <v>0</v>
          </cell>
          <cell r="S365">
            <v>1</v>
          </cell>
          <cell r="T365">
            <v>28</v>
          </cell>
          <cell r="U365">
            <v>27</v>
          </cell>
          <cell r="V365">
            <v>26</v>
          </cell>
          <cell r="W365">
            <v>21</v>
          </cell>
          <cell r="X365">
            <v>48</v>
          </cell>
          <cell r="Y365">
            <v>6</v>
          </cell>
          <cell r="Z365">
            <v>46</v>
          </cell>
          <cell r="AA365">
            <v>25</v>
          </cell>
          <cell r="AB365">
            <v>54</v>
          </cell>
          <cell r="AC365">
            <v>6</v>
          </cell>
          <cell r="AD365">
            <v>38</v>
          </cell>
          <cell r="AE365">
            <v>8</v>
          </cell>
          <cell r="AF365">
            <v>5</v>
          </cell>
          <cell r="AG365">
            <v>211</v>
          </cell>
          <cell r="AH365">
            <v>186</v>
          </cell>
          <cell r="AI365">
            <v>40</v>
          </cell>
          <cell r="AJ365">
            <v>23</v>
          </cell>
        </row>
        <row r="370">
          <cell r="B370">
            <v>3412</v>
          </cell>
          <cell r="C370">
            <v>204</v>
          </cell>
          <cell r="D370">
            <v>180</v>
          </cell>
          <cell r="E370">
            <v>69</v>
          </cell>
          <cell r="F370">
            <v>130</v>
          </cell>
          <cell r="G370">
            <v>15</v>
          </cell>
          <cell r="H370">
            <v>3</v>
          </cell>
          <cell r="I370">
            <v>10</v>
          </cell>
          <cell r="J370">
            <v>115</v>
          </cell>
          <cell r="K370">
            <v>0</v>
          </cell>
          <cell r="L370">
            <v>83</v>
          </cell>
          <cell r="M370">
            <v>24</v>
          </cell>
          <cell r="N370">
            <v>4</v>
          </cell>
          <cell r="O370">
            <v>1</v>
          </cell>
          <cell r="P370">
            <v>33</v>
          </cell>
          <cell r="Q370">
            <v>1</v>
          </cell>
          <cell r="R370">
            <v>1</v>
          </cell>
          <cell r="S370">
            <v>0</v>
          </cell>
          <cell r="T370">
            <v>18</v>
          </cell>
          <cell r="U370">
            <v>26</v>
          </cell>
          <cell r="V370">
            <v>28</v>
          </cell>
          <cell r="W370">
            <v>27</v>
          </cell>
          <cell r="X370">
            <v>39</v>
          </cell>
          <cell r="Y370">
            <v>17</v>
          </cell>
          <cell r="Z370">
            <v>74</v>
          </cell>
          <cell r="AA370">
            <v>45</v>
          </cell>
          <cell r="AB370">
            <v>79</v>
          </cell>
          <cell r="AC370">
            <v>2</v>
          </cell>
          <cell r="AD370">
            <v>30</v>
          </cell>
          <cell r="AE370">
            <v>14</v>
          </cell>
          <cell r="AF370">
            <v>5</v>
          </cell>
          <cell r="AG370">
            <v>235</v>
          </cell>
          <cell r="AH370">
            <v>181</v>
          </cell>
          <cell r="AI370">
            <v>55</v>
          </cell>
          <cell r="AJ370">
            <v>53</v>
          </cell>
        </row>
        <row r="375">
          <cell r="B375">
            <v>4790</v>
          </cell>
          <cell r="C375">
            <v>329</v>
          </cell>
          <cell r="D375">
            <v>398</v>
          </cell>
          <cell r="E375">
            <v>160</v>
          </cell>
          <cell r="F375">
            <v>43</v>
          </cell>
          <cell r="G375">
            <v>10</v>
          </cell>
          <cell r="H375">
            <v>18</v>
          </cell>
          <cell r="I375">
            <v>10</v>
          </cell>
          <cell r="J375">
            <v>112</v>
          </cell>
          <cell r="K375">
            <v>0</v>
          </cell>
          <cell r="L375">
            <v>143</v>
          </cell>
          <cell r="M375">
            <v>17</v>
          </cell>
          <cell r="N375">
            <v>2</v>
          </cell>
          <cell r="O375">
            <v>0</v>
          </cell>
          <cell r="P375">
            <v>66</v>
          </cell>
          <cell r="Q375">
            <v>2</v>
          </cell>
          <cell r="R375">
            <v>0</v>
          </cell>
          <cell r="S375">
            <v>0</v>
          </cell>
          <cell r="T375">
            <v>22</v>
          </cell>
          <cell r="U375">
            <v>31</v>
          </cell>
          <cell r="V375">
            <v>31</v>
          </cell>
          <cell r="W375">
            <v>29</v>
          </cell>
          <cell r="X375">
            <v>36</v>
          </cell>
          <cell r="Y375">
            <v>10</v>
          </cell>
          <cell r="Z375">
            <v>114</v>
          </cell>
          <cell r="AA375">
            <v>46</v>
          </cell>
          <cell r="AB375">
            <v>147</v>
          </cell>
          <cell r="AC375">
            <v>2</v>
          </cell>
          <cell r="AD375">
            <v>54</v>
          </cell>
          <cell r="AE375">
            <v>22</v>
          </cell>
          <cell r="AF375">
            <v>9</v>
          </cell>
          <cell r="AG375">
            <v>250</v>
          </cell>
          <cell r="AH375">
            <v>211</v>
          </cell>
          <cell r="AI375">
            <v>93</v>
          </cell>
          <cell r="AJ375">
            <v>82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6"/>
  <sheetViews>
    <sheetView tabSelected="1" workbookViewId="0">
      <selection activeCell="V22" sqref="V22"/>
    </sheetView>
  </sheetViews>
  <sheetFormatPr defaultColWidth="11.140625" defaultRowHeight="15" x14ac:dyDescent="0.25"/>
  <cols>
    <col min="1" max="10" width="11.140625" style="140"/>
    <col min="11" max="12" width="11.140625" style="141"/>
    <col min="13" max="18" width="11.140625" style="140"/>
    <col min="19" max="19" width="11.140625" style="142"/>
    <col min="20" max="16384" width="11.140625" style="13"/>
  </cols>
  <sheetData>
    <row r="1" spans="1:24" s="1" customFormat="1" ht="33" x14ac:dyDescent="0.2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4" s="1" customFormat="1" ht="14.25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24" s="2" customFormat="1" ht="20.25" x14ac:dyDescent="0.3">
      <c r="A3" s="153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4" s="1" customFormat="1" ht="28.5" x14ac:dyDescent="0.2">
      <c r="A4" s="3" t="s">
        <v>2</v>
      </c>
      <c r="B4" s="4">
        <v>1993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5">
        <v>2000</v>
      </c>
      <c r="J4" s="5">
        <v>2001</v>
      </c>
      <c r="K4" s="4">
        <v>2002</v>
      </c>
      <c r="L4" s="4">
        <v>2003</v>
      </c>
      <c r="M4" s="4">
        <v>2004</v>
      </c>
      <c r="N4" s="4">
        <v>2005</v>
      </c>
      <c r="O4" s="4">
        <v>2006</v>
      </c>
      <c r="P4" s="4">
        <v>2007</v>
      </c>
      <c r="Q4" s="4">
        <v>2008</v>
      </c>
      <c r="R4" s="4">
        <v>2009</v>
      </c>
      <c r="S4" s="4">
        <v>2010</v>
      </c>
      <c r="T4" s="6" t="s">
        <v>3</v>
      </c>
    </row>
    <row r="5" spans="1:24" x14ac:dyDescent="0.25">
      <c r="A5" s="3" t="s">
        <v>4</v>
      </c>
      <c r="B5" s="7">
        <v>10547</v>
      </c>
      <c r="C5" s="7">
        <v>11670</v>
      </c>
      <c r="D5" s="7">
        <v>14056</v>
      </c>
      <c r="E5" s="7">
        <v>6790</v>
      </c>
      <c r="F5" s="8">
        <v>11791</v>
      </c>
      <c r="G5" s="9">
        <v>13099</v>
      </c>
      <c r="H5" s="9">
        <v>11337</v>
      </c>
      <c r="I5" s="8">
        <v>9399</v>
      </c>
      <c r="J5" s="8">
        <v>11794</v>
      </c>
      <c r="K5" s="10">
        <v>9030</v>
      </c>
      <c r="L5" s="10">
        <v>9193</v>
      </c>
      <c r="M5" s="11">
        <v>10507</v>
      </c>
      <c r="N5" s="11">
        <v>13486</v>
      </c>
      <c r="O5" s="11">
        <v>15456</v>
      </c>
      <c r="P5" s="11">
        <f>+[1]summary!P5</f>
        <v>16695</v>
      </c>
      <c r="Q5" s="11">
        <f>+[2]summary!Q5</f>
        <v>12336</v>
      </c>
      <c r="R5" s="11">
        <f>[3]summary!R5</f>
        <v>10063</v>
      </c>
      <c r="S5" s="11">
        <f>'[4]data entry'!F95</f>
        <v>10502</v>
      </c>
      <c r="T5" s="12">
        <f>(S5-R5)/R5</f>
        <v>4.3625161482659248E-2</v>
      </c>
    </row>
    <row r="6" spans="1:24" x14ac:dyDescent="0.25">
      <c r="A6" s="3" t="s">
        <v>5</v>
      </c>
      <c r="B6" s="7">
        <v>11204</v>
      </c>
      <c r="C6" s="7">
        <v>12647</v>
      </c>
      <c r="D6" s="7">
        <v>13854</v>
      </c>
      <c r="E6" s="7">
        <v>8205</v>
      </c>
      <c r="F6" s="8">
        <v>11413</v>
      </c>
      <c r="G6" s="9">
        <v>12429</v>
      </c>
      <c r="H6" s="9">
        <v>10671</v>
      </c>
      <c r="I6" s="8">
        <v>11299</v>
      </c>
      <c r="J6" s="8">
        <v>11486</v>
      </c>
      <c r="K6" s="10">
        <v>10533</v>
      </c>
      <c r="L6" s="10">
        <v>10164</v>
      </c>
      <c r="M6" s="11">
        <v>11797</v>
      </c>
      <c r="N6" s="11">
        <v>14137</v>
      </c>
      <c r="O6" s="11">
        <v>15383</v>
      </c>
      <c r="P6" s="11">
        <f>+[1]summary!P6</f>
        <v>16452</v>
      </c>
      <c r="Q6" s="11">
        <f>+[2]summary!Q6</f>
        <v>12549</v>
      </c>
      <c r="R6" s="11">
        <f>[3]summary!R6</f>
        <v>10034</v>
      </c>
      <c r="S6" s="11">
        <f>'[4]data entry'!F96</f>
        <v>12037</v>
      </c>
      <c r="T6" s="12">
        <f t="shared" ref="T6:T21" si="0">(S6-R6)/R6</f>
        <v>0.19962128762208492</v>
      </c>
      <c r="U6" s="14"/>
      <c r="V6" s="15"/>
    </row>
    <row r="7" spans="1:24" x14ac:dyDescent="0.25">
      <c r="A7" s="3" t="s">
        <v>6</v>
      </c>
      <c r="B7" s="7">
        <v>9871</v>
      </c>
      <c r="C7" s="7">
        <v>12524</v>
      </c>
      <c r="D7" s="7">
        <v>14412</v>
      </c>
      <c r="E7" s="7">
        <v>7341</v>
      </c>
      <c r="F7" s="8">
        <v>14282</v>
      </c>
      <c r="G7" s="9">
        <v>13099</v>
      </c>
      <c r="H7" s="9">
        <v>12580</v>
      </c>
      <c r="I7" s="8">
        <v>12939</v>
      </c>
      <c r="J7" s="8">
        <v>11316</v>
      </c>
      <c r="K7" s="10">
        <v>13482</v>
      </c>
      <c r="L7" s="10">
        <v>10808</v>
      </c>
      <c r="M7" s="11">
        <v>12228</v>
      </c>
      <c r="N7" s="11">
        <v>16765</v>
      </c>
      <c r="O7" s="11">
        <v>18046</v>
      </c>
      <c r="P7" s="11">
        <f>+[1]summary!P7</f>
        <v>20424</v>
      </c>
      <c r="Q7" s="11">
        <f>+[2]summary!Q7</f>
        <v>14729</v>
      </c>
      <c r="R7" s="11">
        <f>[3]summary!R7</f>
        <v>11152</v>
      </c>
      <c r="S7" s="11">
        <f>'[4]data entry'!F97</f>
        <v>13152</v>
      </c>
      <c r="T7" s="12">
        <f t="shared" si="0"/>
        <v>0.1793400286944046</v>
      </c>
      <c r="U7" s="16"/>
      <c r="V7" s="15"/>
    </row>
    <row r="8" spans="1:24" s="1" customFormat="1" ht="14.25" x14ac:dyDescent="0.2">
      <c r="A8" s="17" t="s">
        <v>7</v>
      </c>
      <c r="B8" s="18">
        <v>31622</v>
      </c>
      <c r="C8" s="18">
        <v>36841</v>
      </c>
      <c r="D8" s="18">
        <v>42322</v>
      </c>
      <c r="E8" s="18">
        <v>22336</v>
      </c>
      <c r="F8" s="18">
        <v>37486</v>
      </c>
      <c r="G8" s="18">
        <v>38627</v>
      </c>
      <c r="H8" s="18">
        <v>34588</v>
      </c>
      <c r="I8" s="18">
        <v>33637</v>
      </c>
      <c r="J8" s="18">
        <v>34596</v>
      </c>
      <c r="K8" s="18">
        <v>33045</v>
      </c>
      <c r="L8" s="18">
        <v>30165</v>
      </c>
      <c r="M8" s="18">
        <v>34532</v>
      </c>
      <c r="N8" s="18">
        <v>44388</v>
      </c>
      <c r="O8" s="18">
        <v>48885</v>
      </c>
      <c r="P8" s="18">
        <f>SUM(P5:P7)</f>
        <v>53571</v>
      </c>
      <c r="Q8" s="18">
        <f>SUM(Q5:Q7)</f>
        <v>39614</v>
      </c>
      <c r="R8" s="18">
        <f>SUM(R5:R7)</f>
        <v>31249</v>
      </c>
      <c r="S8" s="18">
        <f>SUM(S5:S7)</f>
        <v>35691</v>
      </c>
      <c r="T8" s="19">
        <f t="shared" si="0"/>
        <v>0.14214854875356012</v>
      </c>
      <c r="U8" s="20"/>
      <c r="V8" s="21"/>
    </row>
    <row r="9" spans="1:24" x14ac:dyDescent="0.25">
      <c r="A9" s="3" t="s">
        <v>8</v>
      </c>
      <c r="B9" s="7">
        <v>10923</v>
      </c>
      <c r="C9" s="7">
        <v>11274</v>
      </c>
      <c r="D9" s="7">
        <v>13279</v>
      </c>
      <c r="E9" s="7">
        <v>8086</v>
      </c>
      <c r="F9" s="8">
        <v>9396</v>
      </c>
      <c r="G9" s="9">
        <v>11525</v>
      </c>
      <c r="H9" s="9">
        <v>10803</v>
      </c>
      <c r="I9" s="8">
        <v>11857</v>
      </c>
      <c r="J9" s="8">
        <v>11694</v>
      </c>
      <c r="K9" s="10">
        <v>10903</v>
      </c>
      <c r="L9" s="10">
        <v>9736</v>
      </c>
      <c r="M9" s="11">
        <v>12292</v>
      </c>
      <c r="N9" s="11">
        <v>13792</v>
      </c>
      <c r="O9" s="11">
        <v>18483</v>
      </c>
      <c r="P9" s="11">
        <f>+[1]summary!P9</f>
        <v>17990</v>
      </c>
      <c r="Q9" s="11">
        <f>+[2]summary!Q9</f>
        <v>11998</v>
      </c>
      <c r="R9" s="11">
        <f>[3]summary!R9</f>
        <v>11553</v>
      </c>
      <c r="S9" s="11">
        <f>+'[4]data entry'!F98</f>
        <v>11605</v>
      </c>
      <c r="T9" s="12">
        <f t="shared" si="0"/>
        <v>4.5009954124469835E-3</v>
      </c>
      <c r="U9" s="14"/>
      <c r="X9" s="15"/>
    </row>
    <row r="10" spans="1:24" x14ac:dyDescent="0.25">
      <c r="A10" s="3" t="s">
        <v>9</v>
      </c>
      <c r="B10" s="7">
        <v>8296</v>
      </c>
      <c r="C10" s="7">
        <v>9243</v>
      </c>
      <c r="D10" s="7">
        <v>9472</v>
      </c>
      <c r="E10" s="7">
        <v>7473</v>
      </c>
      <c r="F10" s="8">
        <v>8869</v>
      </c>
      <c r="G10" s="9">
        <v>9867</v>
      </c>
      <c r="H10" s="9">
        <v>8630</v>
      </c>
      <c r="I10" s="8">
        <v>9504</v>
      </c>
      <c r="J10" s="8">
        <v>8914</v>
      </c>
      <c r="K10" s="10">
        <v>9841</v>
      </c>
      <c r="L10" s="10">
        <v>10016</v>
      </c>
      <c r="M10" s="11">
        <v>9683</v>
      </c>
      <c r="N10" s="11">
        <v>10861</v>
      </c>
      <c r="O10" s="11">
        <v>13835</v>
      </c>
      <c r="P10" s="11">
        <f>+[1]summary!P10</f>
        <v>13980</v>
      </c>
      <c r="Q10" s="11">
        <f>+[2]summary!Q10</f>
        <v>12122</v>
      </c>
      <c r="R10" s="11">
        <f>[3]summary!R10</f>
        <v>9005</v>
      </c>
      <c r="S10" s="11">
        <f>+'[4]data entry'!F99</f>
        <v>9723</v>
      </c>
      <c r="T10" s="12">
        <f t="shared" si="0"/>
        <v>7.973348139922265E-2</v>
      </c>
    </row>
    <row r="11" spans="1:24" x14ac:dyDescent="0.25">
      <c r="A11" s="3" t="s">
        <v>10</v>
      </c>
      <c r="B11" s="7">
        <v>7048</v>
      </c>
      <c r="C11" s="7">
        <v>7650</v>
      </c>
      <c r="D11" s="7">
        <v>8794</v>
      </c>
      <c r="E11" s="7">
        <v>5810</v>
      </c>
      <c r="F11" s="8">
        <v>6966</v>
      </c>
      <c r="G11" s="9">
        <v>7600</v>
      </c>
      <c r="H11" s="9">
        <v>7833</v>
      </c>
      <c r="I11" s="8">
        <v>9183</v>
      </c>
      <c r="J11" s="8">
        <v>8003</v>
      </c>
      <c r="K11" s="10">
        <v>8004</v>
      </c>
      <c r="L11" s="10">
        <v>7725</v>
      </c>
      <c r="M11" s="11">
        <v>8240</v>
      </c>
      <c r="N11" s="11">
        <v>9700</v>
      </c>
      <c r="O11" s="11">
        <v>12780</v>
      </c>
      <c r="P11" s="11">
        <f>+[1]summary!P11</f>
        <v>12971</v>
      </c>
      <c r="Q11" s="11">
        <f>+[2]summary!Q11</f>
        <v>10027</v>
      </c>
      <c r="R11" s="11">
        <f>[3]summary!R11</f>
        <v>8822</v>
      </c>
      <c r="S11" s="11">
        <f>+'[4]data entry'!F100</f>
        <v>8626</v>
      </c>
      <c r="T11" s="12">
        <f t="shared" si="0"/>
        <v>-2.2217184311947403E-2</v>
      </c>
      <c r="U11" s="14"/>
      <c r="V11" s="14"/>
      <c r="W11" s="14"/>
    </row>
    <row r="12" spans="1:24" s="24" customFormat="1" ht="14.25" x14ac:dyDescent="0.2">
      <c r="A12" s="17" t="s">
        <v>11</v>
      </c>
      <c r="B12" s="18">
        <v>26267</v>
      </c>
      <c r="C12" s="18">
        <v>28167</v>
      </c>
      <c r="D12" s="18">
        <v>31545</v>
      </c>
      <c r="E12" s="18">
        <v>21369</v>
      </c>
      <c r="F12" s="18">
        <v>25231</v>
      </c>
      <c r="G12" s="18">
        <v>28992</v>
      </c>
      <c r="H12" s="18">
        <v>27266</v>
      </c>
      <c r="I12" s="18">
        <v>30544</v>
      </c>
      <c r="J12" s="18">
        <v>28611</v>
      </c>
      <c r="K12" s="18">
        <v>28748</v>
      </c>
      <c r="L12" s="18">
        <v>27477</v>
      </c>
      <c r="M12" s="18">
        <v>30215</v>
      </c>
      <c r="N12" s="18">
        <v>34353</v>
      </c>
      <c r="O12" s="18">
        <v>45098</v>
      </c>
      <c r="P12" s="18">
        <f>SUM(P9:P11)</f>
        <v>44941</v>
      </c>
      <c r="Q12" s="18">
        <f>SUM(Q9:Q11)</f>
        <v>34147</v>
      </c>
      <c r="R12" s="18">
        <f>SUM(R9:R11)</f>
        <v>29380</v>
      </c>
      <c r="S12" s="18">
        <f>SUM(S9:S11)</f>
        <v>29954</v>
      </c>
      <c r="T12" s="19">
        <f t="shared" si="0"/>
        <v>1.9537100068073521E-2</v>
      </c>
      <c r="U12" s="22"/>
      <c r="V12" s="23"/>
    </row>
    <row r="13" spans="1:24" x14ac:dyDescent="0.25">
      <c r="A13" s="3" t="s">
        <v>12</v>
      </c>
      <c r="B13" s="7">
        <v>9190</v>
      </c>
      <c r="C13" s="7">
        <v>10271</v>
      </c>
      <c r="D13" s="7">
        <v>9914</v>
      </c>
      <c r="E13" s="7">
        <v>6193</v>
      </c>
      <c r="F13" s="8">
        <v>9383</v>
      </c>
      <c r="G13" s="9">
        <v>9344</v>
      </c>
      <c r="H13" s="9">
        <v>9409</v>
      </c>
      <c r="I13" s="8">
        <v>9747</v>
      </c>
      <c r="J13" s="8">
        <v>8919</v>
      </c>
      <c r="K13" s="10">
        <v>9835</v>
      </c>
      <c r="L13" s="10">
        <v>11020</v>
      </c>
      <c r="M13" s="11">
        <v>11169</v>
      </c>
      <c r="N13" s="11">
        <v>13114</v>
      </c>
      <c r="O13" s="11">
        <v>14391</v>
      </c>
      <c r="P13" s="11">
        <f>+[1]summary!P13</f>
        <v>15524</v>
      </c>
      <c r="Q13" s="11">
        <f>+[2]summary!Q13</f>
        <v>12372</v>
      </c>
      <c r="R13" s="11">
        <f>[3]summary!R13</f>
        <v>11536</v>
      </c>
      <c r="S13" s="11">
        <f>+'[4]data entry'!F101</f>
        <v>11307</v>
      </c>
      <c r="T13" s="12">
        <f>(S13-R13)/R13</f>
        <v>-1.9850901525658809E-2</v>
      </c>
    </row>
    <row r="14" spans="1:24" x14ac:dyDescent="0.25">
      <c r="A14" s="3" t="s">
        <v>13</v>
      </c>
      <c r="B14" s="7">
        <v>10622</v>
      </c>
      <c r="C14" s="7">
        <v>12180</v>
      </c>
      <c r="D14" s="7">
        <v>12299</v>
      </c>
      <c r="E14" s="7">
        <v>8600</v>
      </c>
      <c r="F14" s="8">
        <v>10497</v>
      </c>
      <c r="G14" s="9">
        <v>10448</v>
      </c>
      <c r="H14" s="9">
        <v>11777</v>
      </c>
      <c r="I14" s="8">
        <v>10350</v>
      </c>
      <c r="J14" s="8">
        <v>9710</v>
      </c>
      <c r="K14" s="10">
        <v>11132</v>
      </c>
      <c r="L14" s="10">
        <v>11947</v>
      </c>
      <c r="M14" s="11">
        <v>12641</v>
      </c>
      <c r="N14" s="11">
        <v>11548</v>
      </c>
      <c r="O14" s="11">
        <v>14957</v>
      </c>
      <c r="P14" s="11">
        <f>+[1]summary!P14</f>
        <v>15721</v>
      </c>
      <c r="Q14" s="11">
        <f>+[2]summary!Q14</f>
        <v>12508</v>
      </c>
      <c r="R14" s="11">
        <f>[3]summary!R14</f>
        <v>10084</v>
      </c>
      <c r="S14" s="11">
        <f>+'[4]data entry'!F102</f>
        <v>10936</v>
      </c>
      <c r="T14" s="12">
        <f t="shared" si="0"/>
        <v>8.4490281634272107E-2</v>
      </c>
      <c r="U14" s="25"/>
      <c r="V14" s="26"/>
    </row>
    <row r="15" spans="1:24" x14ac:dyDescent="0.25">
      <c r="A15" s="3" t="s">
        <v>14</v>
      </c>
      <c r="B15" s="7">
        <v>5600</v>
      </c>
      <c r="C15" s="7">
        <v>6398</v>
      </c>
      <c r="D15" s="7">
        <v>1702</v>
      </c>
      <c r="E15" s="7">
        <v>3642</v>
      </c>
      <c r="F15" s="8">
        <v>3804</v>
      </c>
      <c r="G15" s="9">
        <v>3840</v>
      </c>
      <c r="H15" s="9">
        <v>4873</v>
      </c>
      <c r="I15" s="8">
        <v>3661</v>
      </c>
      <c r="J15" s="8">
        <v>3241</v>
      </c>
      <c r="K15" s="10">
        <v>3767</v>
      </c>
      <c r="L15" s="10">
        <v>3482</v>
      </c>
      <c r="M15" s="11">
        <v>4165</v>
      </c>
      <c r="N15" s="11">
        <v>5084</v>
      </c>
      <c r="O15" s="11">
        <v>6067</v>
      </c>
      <c r="P15" s="11">
        <f>+[1]summary!P15</f>
        <v>5547</v>
      </c>
      <c r="Q15" s="11">
        <f>+[2]summary!Q15</f>
        <v>4056</v>
      </c>
      <c r="R15" s="11">
        <f>[3]summary!R15</f>
        <v>3815</v>
      </c>
      <c r="S15" s="11">
        <f>+'[4]data entry'!F103</f>
        <v>3865</v>
      </c>
      <c r="T15" s="12">
        <f t="shared" si="0"/>
        <v>1.310615989515072E-2</v>
      </c>
    </row>
    <row r="16" spans="1:24" s="24" customFormat="1" ht="14.25" x14ac:dyDescent="0.2">
      <c r="A16" s="17" t="s">
        <v>15</v>
      </c>
      <c r="B16" s="18">
        <v>25412</v>
      </c>
      <c r="C16" s="18">
        <v>28849</v>
      </c>
      <c r="D16" s="18">
        <v>23915</v>
      </c>
      <c r="E16" s="18">
        <v>18435</v>
      </c>
      <c r="F16" s="18">
        <v>23684</v>
      </c>
      <c r="G16" s="18">
        <v>23632</v>
      </c>
      <c r="H16" s="18">
        <v>26059</v>
      </c>
      <c r="I16" s="18">
        <v>23758</v>
      </c>
      <c r="J16" s="18">
        <v>21870</v>
      </c>
      <c r="K16" s="18">
        <v>24734</v>
      </c>
      <c r="L16" s="18">
        <v>26449</v>
      </c>
      <c r="M16" s="18">
        <v>27975</v>
      </c>
      <c r="N16" s="18">
        <v>29746</v>
      </c>
      <c r="O16" s="18">
        <v>35415</v>
      </c>
      <c r="P16" s="18">
        <f>SUM(P13:P15)</f>
        <v>36792</v>
      </c>
      <c r="Q16" s="18">
        <f>SUM(Q13:Q15)</f>
        <v>28936</v>
      </c>
      <c r="R16" s="18">
        <f>SUM(R13:R15)</f>
        <v>25435</v>
      </c>
      <c r="S16" s="18">
        <f>SUM(S13:S15)</f>
        <v>26108</v>
      </c>
      <c r="T16" s="19">
        <f t="shared" si="0"/>
        <v>2.6459602909376843E-2</v>
      </c>
      <c r="U16" s="27"/>
    </row>
    <row r="17" spans="1:22" x14ac:dyDescent="0.25">
      <c r="A17" s="3" t="s">
        <v>16</v>
      </c>
      <c r="B17" s="7">
        <v>7379</v>
      </c>
      <c r="C17" s="7">
        <v>8770</v>
      </c>
      <c r="D17" s="7">
        <v>1694</v>
      </c>
      <c r="E17" s="7">
        <v>5983</v>
      </c>
      <c r="F17" s="8">
        <v>6769</v>
      </c>
      <c r="G17" s="9">
        <v>6138</v>
      </c>
      <c r="H17" s="9">
        <v>5801</v>
      </c>
      <c r="I17" s="8">
        <v>5302</v>
      </c>
      <c r="J17" s="8">
        <v>4354</v>
      </c>
      <c r="K17" s="10">
        <v>5850</v>
      </c>
      <c r="L17" s="10">
        <v>5447</v>
      </c>
      <c r="M17" s="11">
        <v>5134</v>
      </c>
      <c r="N17" s="11">
        <v>6177</v>
      </c>
      <c r="O17" s="11">
        <v>7295</v>
      </c>
      <c r="P17" s="11">
        <f>+[1]summary!P17</f>
        <v>6441</v>
      </c>
      <c r="Q17" s="11">
        <f>+[2]summary!Q17</f>
        <v>5192</v>
      </c>
      <c r="R17" s="11">
        <f>[3]summary!R17</f>
        <v>6117</v>
      </c>
      <c r="S17" s="11">
        <f>+'[4]data entry'!F104</f>
        <v>5619</v>
      </c>
      <c r="T17" s="12">
        <f t="shared" si="0"/>
        <v>-8.1412457086807263E-2</v>
      </c>
      <c r="U17" s="14"/>
    </row>
    <row r="18" spans="1:22" x14ac:dyDescent="0.25">
      <c r="A18" s="3" t="s">
        <v>17</v>
      </c>
      <c r="B18" s="7">
        <v>9550</v>
      </c>
      <c r="C18" s="7">
        <v>10846</v>
      </c>
      <c r="D18" s="7">
        <v>2764</v>
      </c>
      <c r="E18" s="7">
        <v>8331</v>
      </c>
      <c r="F18" s="8">
        <v>9627</v>
      </c>
      <c r="G18" s="9">
        <v>7192</v>
      </c>
      <c r="H18" s="9">
        <v>5592</v>
      </c>
      <c r="I18" s="8">
        <v>8259</v>
      </c>
      <c r="J18" s="8">
        <v>7103</v>
      </c>
      <c r="K18" s="10">
        <v>8445</v>
      </c>
      <c r="L18" s="10">
        <v>8244</v>
      </c>
      <c r="M18" s="11">
        <v>9774</v>
      </c>
      <c r="N18" s="11">
        <v>12335</v>
      </c>
      <c r="O18" s="11">
        <f>'[5]data entry'!F105</f>
        <v>14010</v>
      </c>
      <c r="P18" s="11">
        <f>+[1]summary!P18</f>
        <v>9823</v>
      </c>
      <c r="Q18" s="11">
        <f>+[2]summary!Q18</f>
        <v>9540</v>
      </c>
      <c r="R18" s="11">
        <f>[3]summary!R18</f>
        <v>8492</v>
      </c>
      <c r="S18" s="11">
        <f>+'[4]data entry'!F105</f>
        <v>9075</v>
      </c>
      <c r="T18" s="12">
        <f t="shared" si="0"/>
        <v>6.8652849740932637E-2</v>
      </c>
      <c r="U18" s="14"/>
    </row>
    <row r="19" spans="1:22" x14ac:dyDescent="0.25">
      <c r="A19" s="3" t="s">
        <v>18</v>
      </c>
      <c r="B19" s="7">
        <v>11120</v>
      </c>
      <c r="C19" s="7">
        <v>12307</v>
      </c>
      <c r="D19" s="7">
        <v>4846</v>
      </c>
      <c r="E19" s="7">
        <v>9785</v>
      </c>
      <c r="F19" s="8">
        <v>11068</v>
      </c>
      <c r="G19" s="9">
        <v>9215</v>
      </c>
      <c r="H19" s="9">
        <v>7423</v>
      </c>
      <c r="I19" s="8">
        <v>10969</v>
      </c>
      <c r="J19" s="8">
        <v>8440</v>
      </c>
      <c r="K19" s="10">
        <v>10296</v>
      </c>
      <c r="L19" s="10">
        <v>11500</v>
      </c>
      <c r="M19" s="11">
        <v>13158</v>
      </c>
      <c r="N19" s="11">
        <v>16187</v>
      </c>
      <c r="O19" s="11">
        <f>+[5]summary!$O$19</f>
        <v>16542</v>
      </c>
      <c r="P19" s="11">
        <f>+[1]summary!P19</f>
        <v>12499</v>
      </c>
      <c r="Q19" s="11">
        <f>+[2]summary!Q19</f>
        <v>10432</v>
      </c>
      <c r="R19" s="11">
        <f>[3]summary!R19</f>
        <v>11442</v>
      </c>
      <c r="S19" s="11">
        <f>+'[4]data entry'!F106</f>
        <v>11964</v>
      </c>
      <c r="T19" s="12">
        <f t="shared" si="0"/>
        <v>4.5621394861038278E-2</v>
      </c>
      <c r="U19" s="14"/>
    </row>
    <row r="20" spans="1:22" s="24" customFormat="1" x14ac:dyDescent="0.25">
      <c r="A20" s="17" t="s">
        <v>19</v>
      </c>
      <c r="B20" s="18">
        <v>28049</v>
      </c>
      <c r="C20" s="18">
        <v>31923</v>
      </c>
      <c r="D20" s="18">
        <v>9304</v>
      </c>
      <c r="E20" s="18">
        <v>24099</v>
      </c>
      <c r="F20" s="18">
        <v>27464</v>
      </c>
      <c r="G20" s="18">
        <v>22545</v>
      </c>
      <c r="H20" s="18">
        <v>18816</v>
      </c>
      <c r="I20" s="18">
        <v>24530</v>
      </c>
      <c r="J20" s="18">
        <v>19897</v>
      </c>
      <c r="K20" s="18">
        <v>24591</v>
      </c>
      <c r="L20" s="18">
        <v>25191</v>
      </c>
      <c r="M20" s="18">
        <v>28066</v>
      </c>
      <c r="N20" s="18">
        <v>34699</v>
      </c>
      <c r="O20" s="18">
        <f>SUM(O17:O19)</f>
        <v>37847</v>
      </c>
      <c r="P20" s="18">
        <f>SUM(P17:P19)</f>
        <v>28763</v>
      </c>
      <c r="Q20" s="18">
        <f>SUM(Q17:Q19)</f>
        <v>25164</v>
      </c>
      <c r="R20" s="18">
        <f>SUM(R17:R19)</f>
        <v>26051</v>
      </c>
      <c r="S20" s="18">
        <f>SUM(S17:S19)</f>
        <v>26658</v>
      </c>
      <c r="T20" s="19">
        <f t="shared" si="0"/>
        <v>2.3300449119035737E-2</v>
      </c>
      <c r="U20" s="14"/>
    </row>
    <row r="21" spans="1:22" s="1" customFormat="1" ht="14.25" x14ac:dyDescent="0.2">
      <c r="A21" s="28" t="s">
        <v>20</v>
      </c>
      <c r="B21" s="29">
        <v>111350</v>
      </c>
      <c r="C21" s="29">
        <v>125780</v>
      </c>
      <c r="D21" s="29">
        <v>107086</v>
      </c>
      <c r="E21" s="29">
        <v>86239</v>
      </c>
      <c r="F21" s="29">
        <v>113865</v>
      </c>
      <c r="G21" s="29">
        <v>113796</v>
      </c>
      <c r="H21" s="29">
        <v>106729</v>
      </c>
      <c r="I21" s="29">
        <v>112469</v>
      </c>
      <c r="J21" s="29">
        <v>104974</v>
      </c>
      <c r="K21" s="29">
        <v>111118</v>
      </c>
      <c r="L21" s="29">
        <v>109282</v>
      </c>
      <c r="M21" s="29">
        <v>120788</v>
      </c>
      <c r="N21" s="29">
        <v>143186</v>
      </c>
      <c r="O21" s="29">
        <f>O20+O16+O12+O8</f>
        <v>167245</v>
      </c>
      <c r="P21" s="29">
        <f>P8+P12+P16+P20</f>
        <v>164067</v>
      </c>
      <c r="Q21" s="29">
        <f>Q20+Q16+Q12+Q8</f>
        <v>127861</v>
      </c>
      <c r="R21" s="29">
        <f>R20+R16+R12+R8</f>
        <v>112115</v>
      </c>
      <c r="S21" s="29">
        <f>S20+S16+S12+S8</f>
        <v>118411</v>
      </c>
      <c r="T21" s="30">
        <f t="shared" si="0"/>
        <v>5.615662489408197E-2</v>
      </c>
    </row>
    <row r="22" spans="1:22" s="1" customFormat="1" x14ac:dyDescent="0.25">
      <c r="B22" s="22"/>
      <c r="C22" s="22"/>
      <c r="D22" s="22"/>
      <c r="E22" s="22"/>
      <c r="F22" s="31"/>
      <c r="G22" s="31"/>
      <c r="H22" s="31"/>
      <c r="I22" s="31"/>
      <c r="J22" s="31"/>
      <c r="K22" s="32"/>
      <c r="L22" s="32"/>
      <c r="M22" s="32"/>
      <c r="N22" s="32"/>
      <c r="O22" s="32"/>
      <c r="P22" s="32"/>
      <c r="Q22" s="32"/>
      <c r="R22" s="32"/>
    </row>
    <row r="23" spans="1:22" s="1" customFormat="1" x14ac:dyDescent="0.25">
      <c r="B23" s="22"/>
      <c r="C23" s="22"/>
      <c r="D23" s="22"/>
      <c r="E23" s="2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22" s="2" customFormat="1" ht="20.25" x14ac:dyDescent="0.3">
      <c r="A24" s="153" t="s">
        <v>21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</row>
    <row r="25" spans="1:22" s="1" customFormat="1" ht="28.5" x14ac:dyDescent="0.2">
      <c r="A25" s="3" t="s">
        <v>22</v>
      </c>
      <c r="B25" s="4">
        <v>1993</v>
      </c>
      <c r="C25" s="4">
        <v>1994</v>
      </c>
      <c r="D25" s="4">
        <v>1995</v>
      </c>
      <c r="E25" s="4">
        <v>1996</v>
      </c>
      <c r="F25" s="4">
        <v>1997</v>
      </c>
      <c r="G25" s="4">
        <v>1998</v>
      </c>
      <c r="H25" s="4">
        <v>1999</v>
      </c>
      <c r="I25" s="5">
        <v>2000</v>
      </c>
      <c r="J25" s="5">
        <v>2001</v>
      </c>
      <c r="K25" s="4">
        <v>2002</v>
      </c>
      <c r="L25" s="4">
        <v>2003</v>
      </c>
      <c r="M25" s="4">
        <v>2004</v>
      </c>
      <c r="N25" s="4">
        <v>2005</v>
      </c>
      <c r="O25" s="4">
        <v>2006</v>
      </c>
      <c r="P25" s="4">
        <v>2007</v>
      </c>
      <c r="Q25" s="4">
        <v>2008</v>
      </c>
      <c r="R25" s="4">
        <v>2009</v>
      </c>
      <c r="S25" s="4">
        <v>2010</v>
      </c>
      <c r="T25" s="6" t="s">
        <v>3</v>
      </c>
    </row>
    <row r="26" spans="1:22" s="34" customFormat="1" x14ac:dyDescent="0.25">
      <c r="A26" s="3" t="s">
        <v>4</v>
      </c>
      <c r="B26" s="7">
        <v>3641</v>
      </c>
      <c r="C26" s="7">
        <v>4722</v>
      </c>
      <c r="D26" s="7">
        <v>4674</v>
      </c>
      <c r="E26" s="7">
        <v>3600</v>
      </c>
      <c r="F26" s="7">
        <v>4478</v>
      </c>
      <c r="G26" s="33">
        <v>4987</v>
      </c>
      <c r="H26" s="33">
        <v>4963</v>
      </c>
      <c r="I26" s="33">
        <v>3611</v>
      </c>
      <c r="J26" s="33">
        <v>4504</v>
      </c>
      <c r="K26" s="10">
        <v>3868</v>
      </c>
      <c r="L26" s="10">
        <v>4018</v>
      </c>
      <c r="M26" s="11">
        <v>4580</v>
      </c>
      <c r="N26" s="11">
        <v>5430</v>
      </c>
      <c r="O26" s="11">
        <v>6042</v>
      </c>
      <c r="P26" s="11">
        <f>+[1]summary!P26</f>
        <v>7411</v>
      </c>
      <c r="Q26" s="11">
        <f>+[2]summary!Q26</f>
        <v>6108</v>
      </c>
      <c r="R26" s="11">
        <f>[3]summary!R26</f>
        <v>4958</v>
      </c>
      <c r="S26" s="11">
        <f>'[4]data entry'!$F$80</f>
        <v>5207</v>
      </c>
      <c r="T26" s="12">
        <f>(S26-R26)/R26</f>
        <v>5.0221863654699474E-2</v>
      </c>
    </row>
    <row r="27" spans="1:22" s="34" customFormat="1" x14ac:dyDescent="0.25">
      <c r="A27" s="3" t="s">
        <v>5</v>
      </c>
      <c r="B27" s="7">
        <v>3955</v>
      </c>
      <c r="C27" s="7">
        <v>4965</v>
      </c>
      <c r="D27" s="7">
        <v>4876</v>
      </c>
      <c r="E27" s="7">
        <v>3848</v>
      </c>
      <c r="F27" s="7">
        <v>4888</v>
      </c>
      <c r="G27" s="33">
        <v>5178</v>
      </c>
      <c r="H27" s="33">
        <v>5524</v>
      </c>
      <c r="I27" s="33">
        <v>4435</v>
      </c>
      <c r="J27" s="33">
        <v>5552</v>
      </c>
      <c r="K27" s="35">
        <v>4677</v>
      </c>
      <c r="L27" s="35">
        <v>4501</v>
      </c>
      <c r="M27" s="11">
        <v>5563</v>
      </c>
      <c r="N27" s="11">
        <v>6208</v>
      </c>
      <c r="O27" s="11">
        <v>6681</v>
      </c>
      <c r="P27" s="11">
        <f>+[1]summary!P27</f>
        <v>7668</v>
      </c>
      <c r="Q27" s="11">
        <f>+[2]summary!Q27</f>
        <v>7177</v>
      </c>
      <c r="R27" s="11">
        <f>[3]summary!R27</f>
        <v>5489</v>
      </c>
      <c r="S27" s="11">
        <f>'[4]data entry'!$F$81</f>
        <v>5892</v>
      </c>
      <c r="T27" s="12">
        <f t="shared" ref="T27:T42" si="1">(S27-R27)/R27</f>
        <v>7.3419566405538345E-2</v>
      </c>
      <c r="U27" s="36"/>
    </row>
    <row r="28" spans="1:22" s="34" customFormat="1" x14ac:dyDescent="0.25">
      <c r="A28" s="3" t="s">
        <v>6</v>
      </c>
      <c r="B28" s="7">
        <v>3579</v>
      </c>
      <c r="C28" s="7">
        <v>4827</v>
      </c>
      <c r="D28" s="7">
        <v>4672</v>
      </c>
      <c r="E28" s="7">
        <v>3589</v>
      </c>
      <c r="F28" s="7">
        <v>5307</v>
      </c>
      <c r="G28" s="33">
        <v>4712</v>
      </c>
      <c r="H28" s="33">
        <v>5908</v>
      </c>
      <c r="I28" s="33">
        <v>4787</v>
      </c>
      <c r="J28" s="33">
        <v>5594</v>
      </c>
      <c r="K28" s="35">
        <v>5702</v>
      </c>
      <c r="L28" s="35">
        <v>4930</v>
      </c>
      <c r="M28" s="11">
        <v>5846</v>
      </c>
      <c r="N28" s="11">
        <v>6997</v>
      </c>
      <c r="O28" s="11">
        <v>7718</v>
      </c>
      <c r="P28" s="11">
        <f>+[1]summary!P28</f>
        <v>9895</v>
      </c>
      <c r="Q28" s="11">
        <f>+[2]summary!Q28</f>
        <v>8446</v>
      </c>
      <c r="R28" s="11">
        <f>[3]summary!R28</f>
        <v>5714</v>
      </c>
      <c r="S28" s="11">
        <f>'[4]data entry'!$F$82</f>
        <v>6969</v>
      </c>
      <c r="T28" s="12">
        <f t="shared" si="1"/>
        <v>0.21963598179908994</v>
      </c>
      <c r="U28" s="36"/>
    </row>
    <row r="29" spans="1:22" s="24" customFormat="1" ht="14.25" x14ac:dyDescent="0.2">
      <c r="A29" s="17" t="s">
        <v>7</v>
      </c>
      <c r="B29" s="18">
        <v>11175</v>
      </c>
      <c r="C29" s="18">
        <v>14514</v>
      </c>
      <c r="D29" s="18">
        <v>14222</v>
      </c>
      <c r="E29" s="18">
        <v>11037</v>
      </c>
      <c r="F29" s="18">
        <v>14673</v>
      </c>
      <c r="G29" s="18">
        <v>14877</v>
      </c>
      <c r="H29" s="18">
        <v>16395</v>
      </c>
      <c r="I29" s="18">
        <v>12833</v>
      </c>
      <c r="J29" s="18">
        <v>15650</v>
      </c>
      <c r="K29" s="18">
        <v>14247</v>
      </c>
      <c r="L29" s="18">
        <v>13449</v>
      </c>
      <c r="M29" s="18">
        <v>15989</v>
      </c>
      <c r="N29" s="18">
        <v>18635</v>
      </c>
      <c r="O29" s="18">
        <v>20441</v>
      </c>
      <c r="P29" s="18">
        <f>SUM(P26:P28)</f>
        <v>24974</v>
      </c>
      <c r="Q29" s="18">
        <f>SUM(Q26:Q28)</f>
        <v>21731</v>
      </c>
      <c r="R29" s="18">
        <f>SUM(R26:R28)</f>
        <v>16161</v>
      </c>
      <c r="S29" s="18">
        <f>SUM(S26:S28)</f>
        <v>18068</v>
      </c>
      <c r="T29" s="19">
        <f t="shared" si="1"/>
        <v>0.11800012375471815</v>
      </c>
    </row>
    <row r="30" spans="1:22" s="34" customFormat="1" x14ac:dyDescent="0.25">
      <c r="A30" s="3" t="s">
        <v>8</v>
      </c>
      <c r="B30" s="7">
        <v>3696</v>
      </c>
      <c r="C30" s="7">
        <v>4572</v>
      </c>
      <c r="D30" s="7">
        <v>4706</v>
      </c>
      <c r="E30" s="7">
        <v>3854</v>
      </c>
      <c r="F30" s="7">
        <v>4056</v>
      </c>
      <c r="G30" s="33">
        <v>4658</v>
      </c>
      <c r="H30" s="33">
        <v>5050</v>
      </c>
      <c r="I30" s="7">
        <v>4821</v>
      </c>
      <c r="J30" s="7">
        <v>6054</v>
      </c>
      <c r="K30" s="10">
        <v>4472</v>
      </c>
      <c r="L30" s="10">
        <v>4787</v>
      </c>
      <c r="M30" s="11">
        <v>6005</v>
      </c>
      <c r="N30" s="11">
        <v>6117</v>
      </c>
      <c r="O30" s="11">
        <v>8392</v>
      </c>
      <c r="P30" s="11">
        <f>+[1]summary!P30</f>
        <v>7736</v>
      </c>
      <c r="Q30" s="11">
        <f>+[2]summary!Q30</f>
        <v>6442</v>
      </c>
      <c r="R30" s="11">
        <f>[3]summary!R30</f>
        <v>5861</v>
      </c>
      <c r="S30" s="11">
        <f>'[4]data entry'!$F$83</f>
        <v>5998</v>
      </c>
      <c r="T30" s="12">
        <f t="shared" si="1"/>
        <v>2.3374850708070296E-2</v>
      </c>
    </row>
    <row r="31" spans="1:22" s="34" customFormat="1" x14ac:dyDescent="0.25">
      <c r="A31" s="3" t="s">
        <v>9</v>
      </c>
      <c r="B31" s="7">
        <v>2900</v>
      </c>
      <c r="C31" s="7">
        <v>3037</v>
      </c>
      <c r="D31" s="7">
        <v>3152</v>
      </c>
      <c r="E31" s="7">
        <v>3030</v>
      </c>
      <c r="F31" s="7">
        <v>3344</v>
      </c>
      <c r="G31" s="33">
        <v>3389</v>
      </c>
      <c r="H31" s="33">
        <v>3744</v>
      </c>
      <c r="I31" s="33">
        <v>3694</v>
      </c>
      <c r="J31" s="33">
        <v>3965</v>
      </c>
      <c r="K31" s="10">
        <v>3783</v>
      </c>
      <c r="L31" s="10">
        <v>3915</v>
      </c>
      <c r="M31" s="11">
        <v>5130</v>
      </c>
      <c r="N31" s="11">
        <v>5588</v>
      </c>
      <c r="O31" s="11">
        <v>6466</v>
      </c>
      <c r="P31" s="11">
        <f>+[1]summary!P31</f>
        <v>6907</v>
      </c>
      <c r="Q31" s="11">
        <f>+[2]summary!Q31</f>
        <v>6322</v>
      </c>
      <c r="R31" s="11">
        <f>[3]summary!R31</f>
        <v>4354</v>
      </c>
      <c r="S31" s="11">
        <f>'[4]data entry'!$F$84</f>
        <v>5286</v>
      </c>
      <c r="T31" s="12">
        <f t="shared" si="1"/>
        <v>0.2140560404225999</v>
      </c>
    </row>
    <row r="32" spans="1:22" s="34" customFormat="1" x14ac:dyDescent="0.25">
      <c r="A32" s="3" t="s">
        <v>10</v>
      </c>
      <c r="B32" s="7">
        <v>2323</v>
      </c>
      <c r="C32" s="7">
        <v>2523</v>
      </c>
      <c r="D32" s="7">
        <v>3287</v>
      </c>
      <c r="E32" s="7">
        <v>2497</v>
      </c>
      <c r="F32" s="7">
        <v>2574</v>
      </c>
      <c r="G32" s="33">
        <v>2825</v>
      </c>
      <c r="H32" s="33">
        <v>3138</v>
      </c>
      <c r="I32" s="33">
        <v>3390</v>
      </c>
      <c r="J32" s="33">
        <v>3498</v>
      </c>
      <c r="K32" s="10">
        <v>2997</v>
      </c>
      <c r="L32" s="10">
        <v>3373</v>
      </c>
      <c r="M32" s="11">
        <v>4001</v>
      </c>
      <c r="N32" s="11">
        <v>4766</v>
      </c>
      <c r="O32" s="11">
        <v>5845</v>
      </c>
      <c r="P32" s="11">
        <f>+[1]summary!P32</f>
        <v>6017</v>
      </c>
      <c r="Q32" s="11">
        <f>+[2]summary!Q32</f>
        <v>5177</v>
      </c>
      <c r="R32" s="11">
        <f>[3]summary!R32</f>
        <v>4340</v>
      </c>
      <c r="S32" s="11">
        <f>'[4]data entry'!$F$85</f>
        <v>4384</v>
      </c>
      <c r="T32" s="12">
        <f t="shared" si="1"/>
        <v>1.0138248847926268E-2</v>
      </c>
      <c r="V32" s="36"/>
    </row>
    <row r="33" spans="1:23" s="24" customFormat="1" ht="14.25" x14ac:dyDescent="0.2">
      <c r="A33" s="17" t="s">
        <v>11</v>
      </c>
      <c r="B33" s="18">
        <v>8919</v>
      </c>
      <c r="C33" s="18">
        <v>10132</v>
      </c>
      <c r="D33" s="18">
        <v>11145</v>
      </c>
      <c r="E33" s="18">
        <v>9381</v>
      </c>
      <c r="F33" s="18">
        <v>9974</v>
      </c>
      <c r="G33" s="18">
        <v>10872</v>
      </c>
      <c r="H33" s="18">
        <v>11932</v>
      </c>
      <c r="I33" s="18">
        <v>11905</v>
      </c>
      <c r="J33" s="18">
        <v>13517</v>
      </c>
      <c r="K33" s="18">
        <v>11252</v>
      </c>
      <c r="L33" s="18">
        <v>12075</v>
      </c>
      <c r="M33" s="18">
        <v>15136</v>
      </c>
      <c r="N33" s="18">
        <v>16471</v>
      </c>
      <c r="O33" s="18">
        <v>20703</v>
      </c>
      <c r="P33" s="18">
        <f>SUM(P30:P32)</f>
        <v>20660</v>
      </c>
      <c r="Q33" s="18">
        <f>SUM(Q30:Q32)</f>
        <v>17941</v>
      </c>
      <c r="R33" s="18">
        <f>SUM(R30:R32)</f>
        <v>14555</v>
      </c>
      <c r="S33" s="18">
        <f>SUM(S30:S32)</f>
        <v>15668</v>
      </c>
      <c r="T33" s="19">
        <f t="shared" si="1"/>
        <v>7.646856750257644E-2</v>
      </c>
    </row>
    <row r="34" spans="1:23" s="34" customFormat="1" x14ac:dyDescent="0.25">
      <c r="A34" s="3" t="s">
        <v>12</v>
      </c>
      <c r="B34" s="7">
        <v>3096</v>
      </c>
      <c r="C34" s="7">
        <v>3482</v>
      </c>
      <c r="D34" s="7">
        <v>3311</v>
      </c>
      <c r="E34" s="7">
        <v>2869</v>
      </c>
      <c r="F34" s="7">
        <v>3456</v>
      </c>
      <c r="G34" s="33">
        <v>3590</v>
      </c>
      <c r="H34" s="33">
        <v>4034</v>
      </c>
      <c r="I34" s="33">
        <v>3836</v>
      </c>
      <c r="J34" s="33">
        <v>4295</v>
      </c>
      <c r="K34" s="10">
        <v>3771</v>
      </c>
      <c r="L34" s="10">
        <v>4542</v>
      </c>
      <c r="M34" s="11">
        <v>5485</v>
      </c>
      <c r="N34" s="11">
        <v>6093</v>
      </c>
      <c r="O34" s="11">
        <v>6588</v>
      </c>
      <c r="P34" s="11">
        <f>+[1]summary!P34</f>
        <v>6936</v>
      </c>
      <c r="Q34" s="11">
        <f>+[2]summary!Q34</f>
        <v>6964</v>
      </c>
      <c r="R34" s="11">
        <f>[3]summary!R34</f>
        <v>5537</v>
      </c>
      <c r="S34" s="11">
        <f>'[4]data entry'!$F$86</f>
        <v>6398</v>
      </c>
      <c r="T34" s="12">
        <f t="shared" si="1"/>
        <v>0.15549936788874841</v>
      </c>
    </row>
    <row r="35" spans="1:23" s="34" customFormat="1" x14ac:dyDescent="0.25">
      <c r="A35" s="3" t="s">
        <v>13</v>
      </c>
      <c r="B35" s="7">
        <v>2776</v>
      </c>
      <c r="C35" s="7">
        <v>2995</v>
      </c>
      <c r="D35" s="7">
        <v>3688</v>
      </c>
      <c r="E35" s="7">
        <v>2687</v>
      </c>
      <c r="F35" s="7">
        <v>3226</v>
      </c>
      <c r="G35" s="33">
        <v>3403</v>
      </c>
      <c r="H35" s="33">
        <v>3806</v>
      </c>
      <c r="I35" s="7">
        <v>3498</v>
      </c>
      <c r="J35" s="7">
        <v>4016</v>
      </c>
      <c r="K35" s="10">
        <v>3536</v>
      </c>
      <c r="L35" s="10">
        <v>3856</v>
      </c>
      <c r="M35" s="11">
        <v>4246</v>
      </c>
      <c r="N35" s="11">
        <v>4460</v>
      </c>
      <c r="O35" s="11">
        <v>6086</v>
      </c>
      <c r="P35" s="11">
        <f>+[1]summary!P35</f>
        <v>6929</v>
      </c>
      <c r="Q35" s="11">
        <f>+[2]summary!Q35</f>
        <v>6443</v>
      </c>
      <c r="R35" s="11">
        <f>[3]summary!R35</f>
        <v>5374</v>
      </c>
      <c r="S35" s="11">
        <f>'[4]data entry'!$F$87</f>
        <v>4643</v>
      </c>
      <c r="T35" s="12">
        <f t="shared" si="1"/>
        <v>-0.13602530703386675</v>
      </c>
    </row>
    <row r="36" spans="1:23" s="34" customFormat="1" x14ac:dyDescent="0.25">
      <c r="A36" s="3" t="s">
        <v>14</v>
      </c>
      <c r="B36" s="7">
        <v>1432</v>
      </c>
      <c r="C36" s="7">
        <v>1688</v>
      </c>
      <c r="D36" s="7">
        <v>825</v>
      </c>
      <c r="E36" s="7">
        <v>1354</v>
      </c>
      <c r="F36" s="7">
        <v>1207</v>
      </c>
      <c r="G36" s="33">
        <v>1157</v>
      </c>
      <c r="H36" s="33">
        <v>1765</v>
      </c>
      <c r="I36" s="33">
        <v>1031</v>
      </c>
      <c r="J36" s="33">
        <v>907</v>
      </c>
      <c r="K36" s="10">
        <v>787</v>
      </c>
      <c r="L36" s="10">
        <v>967</v>
      </c>
      <c r="M36" s="11">
        <v>1178</v>
      </c>
      <c r="N36" s="11">
        <v>1525</v>
      </c>
      <c r="O36" s="11">
        <v>2196</v>
      </c>
      <c r="P36" s="11">
        <f>+[1]summary!P36</f>
        <v>1889</v>
      </c>
      <c r="Q36" s="11">
        <f>+[2]summary!Q36</f>
        <v>1675</v>
      </c>
      <c r="R36" s="11">
        <f>[3]summary!R36</f>
        <v>1706</v>
      </c>
      <c r="S36" s="11">
        <f>'[4]data entry'!$F$88</f>
        <v>1763</v>
      </c>
      <c r="T36" s="12">
        <f t="shared" si="1"/>
        <v>3.3411488862837048E-2</v>
      </c>
    </row>
    <row r="37" spans="1:23" s="24" customFormat="1" ht="14.25" x14ac:dyDescent="0.2">
      <c r="A37" s="17" t="s">
        <v>15</v>
      </c>
      <c r="B37" s="18">
        <v>7304</v>
      </c>
      <c r="C37" s="18">
        <v>8165</v>
      </c>
      <c r="D37" s="18">
        <v>7824</v>
      </c>
      <c r="E37" s="18">
        <v>6910</v>
      </c>
      <c r="F37" s="18">
        <v>7889</v>
      </c>
      <c r="G37" s="18">
        <v>8150</v>
      </c>
      <c r="H37" s="18">
        <v>9605</v>
      </c>
      <c r="I37" s="18">
        <v>8365</v>
      </c>
      <c r="J37" s="18">
        <v>9218</v>
      </c>
      <c r="K37" s="18">
        <v>8094</v>
      </c>
      <c r="L37" s="18">
        <v>9365</v>
      </c>
      <c r="M37" s="18">
        <v>10909</v>
      </c>
      <c r="N37" s="18">
        <v>12078</v>
      </c>
      <c r="O37" s="18">
        <v>14870</v>
      </c>
      <c r="P37" s="18">
        <f>SUM(P34:P36)</f>
        <v>15754</v>
      </c>
      <c r="Q37" s="18">
        <f>SUM(Q34:Q36)</f>
        <v>15082</v>
      </c>
      <c r="R37" s="18">
        <f>SUM(R34:R36)</f>
        <v>12617</v>
      </c>
      <c r="S37" s="18">
        <f>SUM(S34:S36)</f>
        <v>12804</v>
      </c>
      <c r="T37" s="19">
        <f t="shared" si="1"/>
        <v>1.4821272885789015E-2</v>
      </c>
    </row>
    <row r="38" spans="1:23" s="34" customFormat="1" x14ac:dyDescent="0.25">
      <c r="A38" s="3" t="s">
        <v>16</v>
      </c>
      <c r="B38" s="7">
        <v>2448</v>
      </c>
      <c r="C38" s="7">
        <v>2895</v>
      </c>
      <c r="D38" s="7">
        <v>871</v>
      </c>
      <c r="E38" s="7">
        <v>2228</v>
      </c>
      <c r="F38" s="7">
        <v>2320</v>
      </c>
      <c r="G38" s="33">
        <v>1956</v>
      </c>
      <c r="H38" s="33">
        <v>2370</v>
      </c>
      <c r="I38" s="33">
        <v>1650</v>
      </c>
      <c r="J38" s="33">
        <v>1596</v>
      </c>
      <c r="K38" s="10">
        <v>1619</v>
      </c>
      <c r="L38" s="10">
        <v>1712</v>
      </c>
      <c r="M38" s="11">
        <v>1494</v>
      </c>
      <c r="N38" s="11">
        <v>2093</v>
      </c>
      <c r="O38" s="11">
        <f>'[5]data entry'!F89</f>
        <v>2513</v>
      </c>
      <c r="P38" s="11">
        <f>+[1]summary!P38</f>
        <v>2847</v>
      </c>
      <c r="Q38" s="11">
        <f>+[2]summary!Q38</f>
        <v>2320</v>
      </c>
      <c r="R38" s="11">
        <f>[3]summary!R38</f>
        <v>2985</v>
      </c>
      <c r="S38" s="11">
        <f>'[4]data entry'!$F$89</f>
        <v>2956</v>
      </c>
      <c r="T38" s="12">
        <f t="shared" si="1"/>
        <v>-9.7152428810720268E-3</v>
      </c>
      <c r="V38" s="37"/>
    </row>
    <row r="39" spans="1:23" s="34" customFormat="1" x14ac:dyDescent="0.25">
      <c r="A39" s="3" t="s">
        <v>17</v>
      </c>
      <c r="B39" s="7">
        <v>3335</v>
      </c>
      <c r="C39" s="7">
        <v>3336</v>
      </c>
      <c r="D39" s="7">
        <v>1551</v>
      </c>
      <c r="E39" s="7">
        <v>3530</v>
      </c>
      <c r="F39" s="7">
        <v>3620</v>
      </c>
      <c r="G39" s="38">
        <v>3038</v>
      </c>
      <c r="H39" s="33">
        <v>2632</v>
      </c>
      <c r="I39" s="33">
        <v>3536</v>
      </c>
      <c r="J39" s="33">
        <v>3291</v>
      </c>
      <c r="K39" s="10">
        <v>3786</v>
      </c>
      <c r="L39" s="10">
        <v>4541</v>
      </c>
      <c r="M39" s="11">
        <v>4410</v>
      </c>
      <c r="N39" s="11">
        <v>5708</v>
      </c>
      <c r="O39" s="11">
        <f>'[5]data entry'!F90</f>
        <v>6268</v>
      </c>
      <c r="P39" s="11">
        <f>+[1]summary!P39</f>
        <v>6063</v>
      </c>
      <c r="Q39" s="11">
        <f>+[2]summary!Q39</f>
        <v>4866</v>
      </c>
      <c r="R39" s="11">
        <f>[3]summary!R39</f>
        <v>4874</v>
      </c>
      <c r="S39" s="11">
        <f>'[4]data entry'!$F$90</f>
        <v>5213</v>
      </c>
      <c r="T39" s="12">
        <f t="shared" si="1"/>
        <v>6.9552728764874852E-2</v>
      </c>
    </row>
    <row r="40" spans="1:23" s="34" customFormat="1" x14ac:dyDescent="0.25">
      <c r="A40" s="3" t="s">
        <v>18</v>
      </c>
      <c r="B40" s="7">
        <v>4477</v>
      </c>
      <c r="C40" s="7">
        <v>4663</v>
      </c>
      <c r="D40" s="7">
        <v>2918</v>
      </c>
      <c r="E40" s="7">
        <v>4412</v>
      </c>
      <c r="F40" s="7">
        <v>4705</v>
      </c>
      <c r="G40" s="7">
        <v>4981</v>
      </c>
      <c r="H40" s="33">
        <v>3848</v>
      </c>
      <c r="I40" s="7">
        <v>5500</v>
      </c>
      <c r="J40" s="7">
        <v>4693</v>
      </c>
      <c r="K40" s="10">
        <v>4971</v>
      </c>
      <c r="L40" s="10">
        <v>5773</v>
      </c>
      <c r="M40" s="11">
        <v>6049</v>
      </c>
      <c r="N40" s="11">
        <v>7099</v>
      </c>
      <c r="O40" s="11">
        <f>+[5]summary!$O$40</f>
        <v>8167</v>
      </c>
      <c r="P40" s="11">
        <f>+[1]summary!P40</f>
        <v>7354</v>
      </c>
      <c r="Q40" s="11">
        <f>+[2]summary!Q40</f>
        <v>6344</v>
      </c>
      <c r="R40" s="11">
        <f>[3]summary!R40</f>
        <v>6699</v>
      </c>
      <c r="S40" s="11">
        <f>'[4]data entry'!$F$91</f>
        <v>7289</v>
      </c>
      <c r="T40" s="12">
        <f t="shared" si="1"/>
        <v>8.807284669353635E-2</v>
      </c>
    </row>
    <row r="41" spans="1:23" s="24" customFormat="1" x14ac:dyDescent="0.25">
      <c r="A41" s="17" t="s">
        <v>19</v>
      </c>
      <c r="B41" s="18">
        <v>10260</v>
      </c>
      <c r="C41" s="18">
        <v>10894</v>
      </c>
      <c r="D41" s="18">
        <v>5340</v>
      </c>
      <c r="E41" s="18">
        <v>10170</v>
      </c>
      <c r="F41" s="18">
        <v>10645</v>
      </c>
      <c r="G41" s="18">
        <v>9975</v>
      </c>
      <c r="H41" s="18">
        <v>8850</v>
      </c>
      <c r="I41" s="18">
        <v>10686</v>
      </c>
      <c r="J41" s="18">
        <v>9580</v>
      </c>
      <c r="K41" s="18">
        <v>10376</v>
      </c>
      <c r="L41" s="18">
        <v>12026</v>
      </c>
      <c r="M41" s="18">
        <v>11953</v>
      </c>
      <c r="N41" s="18">
        <v>14900</v>
      </c>
      <c r="O41" s="18">
        <f>SUM(O38:O40)</f>
        <v>16948</v>
      </c>
      <c r="P41" s="18">
        <f>SUM(P38:P40)</f>
        <v>16264</v>
      </c>
      <c r="Q41" s="18">
        <f>SUM(Q38:Q40)</f>
        <v>13530</v>
      </c>
      <c r="R41" s="18">
        <f>SUM(R38:R40)</f>
        <v>14558</v>
      </c>
      <c r="S41" s="18">
        <f>SUM(S38:S40)</f>
        <v>15458</v>
      </c>
      <c r="T41" s="19">
        <f t="shared" si="1"/>
        <v>6.1821678802033243E-2</v>
      </c>
      <c r="U41" s="34"/>
    </row>
    <row r="42" spans="1:23" s="24" customFormat="1" ht="14.25" x14ac:dyDescent="0.2">
      <c r="A42" s="28" t="s">
        <v>20</v>
      </c>
      <c r="B42" s="29">
        <v>37658</v>
      </c>
      <c r="C42" s="29">
        <v>43705</v>
      </c>
      <c r="D42" s="29">
        <v>38531</v>
      </c>
      <c r="E42" s="29">
        <v>37498</v>
      </c>
      <c r="F42" s="29">
        <v>43181</v>
      </c>
      <c r="G42" s="29">
        <v>43874</v>
      </c>
      <c r="H42" s="29">
        <v>46782</v>
      </c>
      <c r="I42" s="29">
        <v>43789</v>
      </c>
      <c r="J42" s="29">
        <v>47965</v>
      </c>
      <c r="K42" s="29">
        <v>43969</v>
      </c>
      <c r="L42" s="29">
        <v>46915</v>
      </c>
      <c r="M42" s="29">
        <v>53987</v>
      </c>
      <c r="N42" s="29">
        <v>62084</v>
      </c>
      <c r="O42" s="29">
        <f>O41+O37+O33+O29</f>
        <v>72962</v>
      </c>
      <c r="P42" s="29">
        <f>P29+P33+P37+P41</f>
        <v>77652</v>
      </c>
      <c r="Q42" s="29">
        <f>Q41+Q37+Q33+Q29</f>
        <v>68284</v>
      </c>
      <c r="R42" s="29">
        <f>R41+R37+R33+R29</f>
        <v>57891</v>
      </c>
      <c r="S42" s="29">
        <f>S41+S37+S33+S29</f>
        <v>61998</v>
      </c>
      <c r="T42" s="30">
        <f t="shared" si="1"/>
        <v>7.0943670000518211E-2</v>
      </c>
    </row>
    <row r="43" spans="1:23" s="24" customFormat="1" x14ac:dyDescent="0.25">
      <c r="A43" s="39"/>
      <c r="B43" s="22"/>
      <c r="C43" s="22"/>
      <c r="D43" s="22"/>
      <c r="E43" s="22"/>
      <c r="F43" s="40"/>
      <c r="G43" s="40"/>
      <c r="H43" s="34"/>
      <c r="I43" s="34"/>
      <c r="J43" s="34"/>
      <c r="K43" s="34"/>
      <c r="L43" s="34"/>
      <c r="M43" s="34"/>
      <c r="N43" s="41"/>
      <c r="O43" s="41"/>
      <c r="P43" s="41"/>
      <c r="Q43" s="41"/>
      <c r="R43" s="41"/>
    </row>
    <row r="44" spans="1:23" s="2" customFormat="1" ht="20.25" x14ac:dyDescent="0.3">
      <c r="A44" s="153" t="s">
        <v>23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</row>
    <row r="45" spans="1:23" s="1" customFormat="1" ht="28.5" x14ac:dyDescent="0.2">
      <c r="A45" s="3" t="s">
        <v>2</v>
      </c>
      <c r="B45" s="4">
        <v>1993</v>
      </c>
      <c r="C45" s="4">
        <v>1994</v>
      </c>
      <c r="D45" s="4">
        <v>1995</v>
      </c>
      <c r="E45" s="4">
        <v>1996</v>
      </c>
      <c r="F45" s="4">
        <v>1997</v>
      </c>
      <c r="G45" s="4">
        <v>1998</v>
      </c>
      <c r="H45" s="4">
        <v>1999</v>
      </c>
      <c r="I45" s="5">
        <v>2000</v>
      </c>
      <c r="J45" s="5">
        <v>2001</v>
      </c>
      <c r="K45" s="4">
        <v>2002</v>
      </c>
      <c r="L45" s="4">
        <v>2003</v>
      </c>
      <c r="M45" s="4">
        <v>2004</v>
      </c>
      <c r="N45" s="4">
        <v>2005</v>
      </c>
      <c r="O45" s="4">
        <v>2006</v>
      </c>
      <c r="P45" s="4">
        <v>2007</v>
      </c>
      <c r="Q45" s="4">
        <v>2008</v>
      </c>
      <c r="R45" s="4">
        <v>2009</v>
      </c>
      <c r="S45" s="4">
        <v>2010</v>
      </c>
      <c r="T45" s="6" t="s">
        <v>3</v>
      </c>
    </row>
    <row r="46" spans="1:23" s="34" customFormat="1" x14ac:dyDescent="0.25">
      <c r="A46" s="3" t="s">
        <v>4</v>
      </c>
      <c r="B46" s="7">
        <v>6906</v>
      </c>
      <c r="C46" s="7">
        <v>6948</v>
      </c>
      <c r="D46" s="7">
        <v>9382</v>
      </c>
      <c r="E46" s="7">
        <v>3190</v>
      </c>
      <c r="F46" s="7">
        <v>7313</v>
      </c>
      <c r="G46" s="33">
        <v>8112</v>
      </c>
      <c r="H46" s="33">
        <v>6374</v>
      </c>
      <c r="I46" s="9">
        <v>5788</v>
      </c>
      <c r="J46" s="9">
        <v>7290</v>
      </c>
      <c r="K46" s="10">
        <v>5162</v>
      </c>
      <c r="L46" s="10">
        <v>5175</v>
      </c>
      <c r="M46" s="11">
        <v>5927</v>
      </c>
      <c r="N46" s="11">
        <v>8056</v>
      </c>
      <c r="O46" s="11">
        <v>9414</v>
      </c>
      <c r="P46" s="11">
        <f>+[1]summary!P46</f>
        <v>9284</v>
      </c>
      <c r="Q46" s="11">
        <f>+[2]summary!Q46</f>
        <v>6228</v>
      </c>
      <c r="R46" s="11">
        <f>[3]summary!R46</f>
        <v>5105</v>
      </c>
      <c r="S46" s="11">
        <f>'[4]data entry'!$F$65</f>
        <v>5295</v>
      </c>
      <c r="T46" s="12">
        <f>(S46-R46)/R46</f>
        <v>3.7218413320274243E-2</v>
      </c>
    </row>
    <row r="47" spans="1:23" s="34" customFormat="1" x14ac:dyDescent="0.25">
      <c r="A47" s="3" t="s">
        <v>5</v>
      </c>
      <c r="B47" s="7">
        <v>7249</v>
      </c>
      <c r="C47" s="7">
        <v>7682</v>
      </c>
      <c r="D47" s="7">
        <v>8978</v>
      </c>
      <c r="E47" s="7">
        <v>4357</v>
      </c>
      <c r="F47" s="7">
        <v>6525</v>
      </c>
      <c r="G47" s="33">
        <v>7251</v>
      </c>
      <c r="H47" s="33">
        <v>5147</v>
      </c>
      <c r="I47" s="11">
        <v>6864</v>
      </c>
      <c r="J47" s="11">
        <v>5934</v>
      </c>
      <c r="K47" s="10">
        <v>5856</v>
      </c>
      <c r="L47" s="10">
        <v>5663</v>
      </c>
      <c r="M47" s="11">
        <v>6234</v>
      </c>
      <c r="N47" s="11">
        <v>7929</v>
      </c>
      <c r="O47" s="11">
        <v>8702</v>
      </c>
      <c r="P47" s="11">
        <f>+[1]summary!P47</f>
        <v>8784</v>
      </c>
      <c r="Q47" s="11">
        <f>+[2]summary!Q47</f>
        <v>5372</v>
      </c>
      <c r="R47" s="11">
        <f>[3]summary!R47</f>
        <v>4545</v>
      </c>
      <c r="S47" s="11">
        <f>'[4]data entry'!$F$66</f>
        <v>6145</v>
      </c>
      <c r="T47" s="12">
        <f t="shared" ref="T47:T62" si="2">(S47-R47)/R47</f>
        <v>0.35203520352035206</v>
      </c>
    </row>
    <row r="48" spans="1:23" s="34" customFormat="1" x14ac:dyDescent="0.25">
      <c r="A48" s="3" t="s">
        <v>6</v>
      </c>
      <c r="B48" s="7">
        <v>6292</v>
      </c>
      <c r="C48" s="7">
        <v>7697</v>
      </c>
      <c r="D48" s="7">
        <v>9740</v>
      </c>
      <c r="E48" s="7">
        <v>3752</v>
      </c>
      <c r="F48" s="7">
        <v>8975</v>
      </c>
      <c r="G48" s="33">
        <v>8387</v>
      </c>
      <c r="H48" s="33">
        <v>6672</v>
      </c>
      <c r="I48" s="33">
        <v>8152</v>
      </c>
      <c r="J48" s="33">
        <v>5722</v>
      </c>
      <c r="K48" s="10">
        <v>7780</v>
      </c>
      <c r="L48" s="10">
        <v>5878</v>
      </c>
      <c r="M48" s="11">
        <v>6382</v>
      </c>
      <c r="N48" s="11">
        <v>9768</v>
      </c>
      <c r="O48" s="11">
        <v>10328</v>
      </c>
      <c r="P48" s="11">
        <f>+[1]summary!P48</f>
        <v>10529</v>
      </c>
      <c r="Q48" s="11">
        <f>+[2]summary!Q48</f>
        <v>6283</v>
      </c>
      <c r="R48" s="11">
        <f>[3]summary!R48</f>
        <v>5438</v>
      </c>
      <c r="S48" s="11">
        <f>'[4]data entry'!$F$67</f>
        <v>6183</v>
      </c>
      <c r="T48" s="12">
        <f t="shared" si="2"/>
        <v>0.13699889665318132</v>
      </c>
      <c r="U48" s="36"/>
      <c r="V48" s="36"/>
      <c r="W48" s="42"/>
    </row>
    <row r="49" spans="1:22" s="24" customFormat="1" ht="14.25" x14ac:dyDescent="0.2">
      <c r="A49" s="17" t="s">
        <v>7</v>
      </c>
      <c r="B49" s="18">
        <v>20447</v>
      </c>
      <c r="C49" s="18">
        <v>22327</v>
      </c>
      <c r="D49" s="18">
        <v>28100</v>
      </c>
      <c r="E49" s="18">
        <v>11299</v>
      </c>
      <c r="F49" s="18">
        <v>22813</v>
      </c>
      <c r="G49" s="18">
        <v>23750</v>
      </c>
      <c r="H49" s="18">
        <v>18193</v>
      </c>
      <c r="I49" s="18">
        <v>20804</v>
      </c>
      <c r="J49" s="18">
        <v>18946</v>
      </c>
      <c r="K49" s="18">
        <v>18798</v>
      </c>
      <c r="L49" s="18">
        <v>16716</v>
      </c>
      <c r="M49" s="18">
        <v>18543</v>
      </c>
      <c r="N49" s="18">
        <v>25753</v>
      </c>
      <c r="O49" s="18">
        <v>28444</v>
      </c>
      <c r="P49" s="18">
        <f>SUM(P46:P48)</f>
        <v>28597</v>
      </c>
      <c r="Q49" s="18">
        <f>SUM(Q46:Q48)</f>
        <v>17883</v>
      </c>
      <c r="R49" s="18">
        <f>SUM(R46:R48)</f>
        <v>15088</v>
      </c>
      <c r="S49" s="18">
        <f>SUM(S46:S48)</f>
        <v>17623</v>
      </c>
      <c r="T49" s="19">
        <f t="shared" si="2"/>
        <v>0.16801431601272535</v>
      </c>
    </row>
    <row r="50" spans="1:22" s="34" customFormat="1" x14ac:dyDescent="0.25">
      <c r="A50" s="3" t="s">
        <v>8</v>
      </c>
      <c r="B50" s="7">
        <v>7227</v>
      </c>
      <c r="C50" s="7">
        <v>6702</v>
      </c>
      <c r="D50" s="7">
        <v>8573</v>
      </c>
      <c r="E50" s="7">
        <v>4232</v>
      </c>
      <c r="F50" s="7">
        <v>5340</v>
      </c>
      <c r="G50" s="33">
        <v>6867</v>
      </c>
      <c r="H50" s="33">
        <v>5753</v>
      </c>
      <c r="I50" s="33">
        <v>7036</v>
      </c>
      <c r="J50" s="33">
        <v>5640</v>
      </c>
      <c r="K50" s="10">
        <v>6431</v>
      </c>
      <c r="L50" s="10">
        <v>4949</v>
      </c>
      <c r="M50" s="11">
        <v>6287</v>
      </c>
      <c r="N50" s="11">
        <v>7675</v>
      </c>
      <c r="O50" s="11">
        <v>10091</v>
      </c>
      <c r="P50" s="11">
        <f>+[1]summary!P50</f>
        <v>10254</v>
      </c>
      <c r="Q50" s="11">
        <f>+[2]summary!Q50</f>
        <v>5556</v>
      </c>
      <c r="R50" s="11">
        <f>[3]summary!R50</f>
        <v>5692</v>
      </c>
      <c r="S50" s="11">
        <f>'[4]data entry'!$F$68</f>
        <v>5607</v>
      </c>
      <c r="T50" s="12">
        <f t="shared" si="2"/>
        <v>-1.4933239634574842E-2</v>
      </c>
    </row>
    <row r="51" spans="1:22" s="34" customFormat="1" x14ac:dyDescent="0.25">
      <c r="A51" s="3" t="s">
        <v>9</v>
      </c>
      <c r="B51" s="7">
        <v>5396</v>
      </c>
      <c r="C51" s="7">
        <v>6206</v>
      </c>
      <c r="D51" s="7">
        <v>6320</v>
      </c>
      <c r="E51" s="7">
        <v>4443</v>
      </c>
      <c r="F51" s="7">
        <v>5525</v>
      </c>
      <c r="G51" s="33">
        <v>6478</v>
      </c>
      <c r="H51" s="33">
        <v>4886</v>
      </c>
      <c r="I51" s="33">
        <v>5810</v>
      </c>
      <c r="J51" s="33">
        <v>4949</v>
      </c>
      <c r="K51" s="10">
        <v>6058</v>
      </c>
      <c r="L51" s="10">
        <v>6101</v>
      </c>
      <c r="M51" s="11">
        <v>4553</v>
      </c>
      <c r="N51" s="11">
        <v>5273</v>
      </c>
      <c r="O51" s="11">
        <v>7369</v>
      </c>
      <c r="P51" s="11">
        <f>+[1]summary!P51</f>
        <v>7073</v>
      </c>
      <c r="Q51" s="11">
        <f>+[2]summary!Q51</f>
        <v>5800</v>
      </c>
      <c r="R51" s="11">
        <f>[3]summary!R51</f>
        <v>4651</v>
      </c>
      <c r="S51" s="11">
        <f>'[4]data entry'!$F$69</f>
        <v>4437</v>
      </c>
      <c r="T51" s="12">
        <f t="shared" si="2"/>
        <v>-4.6011610406364221E-2</v>
      </c>
      <c r="V51" s="43"/>
    </row>
    <row r="52" spans="1:22" s="34" customFormat="1" x14ac:dyDescent="0.25">
      <c r="A52" s="3" t="s">
        <v>10</v>
      </c>
      <c r="B52" s="7">
        <v>4725</v>
      </c>
      <c r="C52" s="7">
        <v>5127</v>
      </c>
      <c r="D52" s="7">
        <v>5507</v>
      </c>
      <c r="E52" s="7">
        <v>3313</v>
      </c>
      <c r="F52" s="7">
        <v>4392</v>
      </c>
      <c r="G52" s="33">
        <v>4775</v>
      </c>
      <c r="H52" s="33">
        <v>4695</v>
      </c>
      <c r="I52" s="7">
        <v>5793</v>
      </c>
      <c r="J52" s="7">
        <v>4505</v>
      </c>
      <c r="K52" s="10">
        <v>5007</v>
      </c>
      <c r="L52" s="10">
        <v>4352</v>
      </c>
      <c r="M52" s="11">
        <v>4239</v>
      </c>
      <c r="N52" s="11">
        <v>4934</v>
      </c>
      <c r="O52" s="11">
        <v>6935</v>
      </c>
      <c r="P52" s="11">
        <f>+[1]summary!P52</f>
        <v>6954</v>
      </c>
      <c r="Q52" s="11">
        <f>+[2]summary!Q52</f>
        <v>4850</v>
      </c>
      <c r="R52" s="11">
        <f>[3]summary!R52</f>
        <v>4482</v>
      </c>
      <c r="S52" s="11">
        <f>'[4]data entry'!$F$70</f>
        <v>4242</v>
      </c>
      <c r="T52" s="12">
        <f t="shared" si="2"/>
        <v>-5.3547523427041499E-2</v>
      </c>
    </row>
    <row r="53" spans="1:22" s="24" customFormat="1" ht="14.25" x14ac:dyDescent="0.2">
      <c r="A53" s="17" t="s">
        <v>11</v>
      </c>
      <c r="B53" s="18">
        <v>17348</v>
      </c>
      <c r="C53" s="18">
        <v>18035</v>
      </c>
      <c r="D53" s="18">
        <v>20400</v>
      </c>
      <c r="E53" s="18">
        <v>11988</v>
      </c>
      <c r="F53" s="18">
        <v>15257</v>
      </c>
      <c r="G53" s="18">
        <v>18120</v>
      </c>
      <c r="H53" s="18">
        <v>15334</v>
      </c>
      <c r="I53" s="18">
        <v>18639</v>
      </c>
      <c r="J53" s="18">
        <v>15094</v>
      </c>
      <c r="K53" s="18">
        <v>17496</v>
      </c>
      <c r="L53" s="18">
        <v>15402</v>
      </c>
      <c r="M53" s="18">
        <v>15079</v>
      </c>
      <c r="N53" s="18">
        <v>17882</v>
      </c>
      <c r="O53" s="18">
        <v>24395</v>
      </c>
      <c r="P53" s="18">
        <f>SUM(P50:P52)</f>
        <v>24281</v>
      </c>
      <c r="Q53" s="18">
        <f>SUM(Q50:Q52)</f>
        <v>16206</v>
      </c>
      <c r="R53" s="18">
        <f>SUM(R50:R52)</f>
        <v>14825</v>
      </c>
      <c r="S53" s="18">
        <f>SUM(S50:S52)</f>
        <v>14286</v>
      </c>
      <c r="T53" s="19">
        <f t="shared" si="2"/>
        <v>-3.6357504215851599E-2</v>
      </c>
    </row>
    <row r="54" spans="1:22" s="34" customFormat="1" x14ac:dyDescent="0.25">
      <c r="A54" s="3" t="s">
        <v>12</v>
      </c>
      <c r="B54" s="7">
        <v>6094</v>
      </c>
      <c r="C54" s="7">
        <v>6789</v>
      </c>
      <c r="D54" s="7">
        <v>6603</v>
      </c>
      <c r="E54" s="7">
        <v>3324</v>
      </c>
      <c r="F54" s="7">
        <v>5927</v>
      </c>
      <c r="G54" s="33">
        <v>5754</v>
      </c>
      <c r="H54" s="33">
        <v>5375</v>
      </c>
      <c r="I54" s="33">
        <v>5911</v>
      </c>
      <c r="J54" s="33">
        <v>4624</v>
      </c>
      <c r="K54" s="10">
        <v>6064</v>
      </c>
      <c r="L54" s="10">
        <v>6478</v>
      </c>
      <c r="M54" s="11">
        <v>5684</v>
      </c>
      <c r="N54" s="11">
        <v>7021</v>
      </c>
      <c r="O54" s="11">
        <v>7803</v>
      </c>
      <c r="P54" s="11">
        <f>+[1]summary!P54</f>
        <v>8588</v>
      </c>
      <c r="Q54" s="11">
        <f>+[2]summary!Q54</f>
        <v>5408</v>
      </c>
      <c r="R54" s="11">
        <f>[3]summary!R54</f>
        <v>5999</v>
      </c>
      <c r="S54" s="11">
        <f>'[4]data entry'!$F$71</f>
        <v>4909</v>
      </c>
      <c r="T54" s="12">
        <f t="shared" si="2"/>
        <v>-0.18169694949158194</v>
      </c>
    </row>
    <row r="55" spans="1:22" s="34" customFormat="1" x14ac:dyDescent="0.25">
      <c r="A55" s="3" t="s">
        <v>13</v>
      </c>
      <c r="B55" s="7">
        <v>7846</v>
      </c>
      <c r="C55" s="7">
        <v>9185</v>
      </c>
      <c r="D55" s="7">
        <v>8611</v>
      </c>
      <c r="E55" s="7">
        <v>5913</v>
      </c>
      <c r="F55" s="7">
        <v>7271</v>
      </c>
      <c r="G55" s="33">
        <v>7045</v>
      </c>
      <c r="H55" s="33">
        <v>7971</v>
      </c>
      <c r="I55" s="33">
        <v>6852</v>
      </c>
      <c r="J55" s="33">
        <v>5694</v>
      </c>
      <c r="K55" s="10">
        <v>7596</v>
      </c>
      <c r="L55" s="10">
        <v>8091</v>
      </c>
      <c r="M55" s="11">
        <v>8395</v>
      </c>
      <c r="N55" s="11">
        <v>7088</v>
      </c>
      <c r="O55" s="11">
        <v>8871</v>
      </c>
      <c r="P55" s="11">
        <f>+[1]summary!P55</f>
        <v>8792</v>
      </c>
      <c r="Q55" s="11">
        <f>+[2]summary!Q55</f>
        <v>6065</v>
      </c>
      <c r="R55" s="11">
        <f>[3]summary!R55</f>
        <v>4710</v>
      </c>
      <c r="S55" s="11">
        <f>'[4]data entry'!$F$72</f>
        <v>6293</v>
      </c>
      <c r="T55" s="12">
        <f t="shared" si="2"/>
        <v>0.33609341825902334</v>
      </c>
      <c r="U55" s="44"/>
    </row>
    <row r="56" spans="1:22" s="34" customFormat="1" x14ac:dyDescent="0.25">
      <c r="A56" s="3" t="s">
        <v>14</v>
      </c>
      <c r="B56" s="7">
        <v>4168</v>
      </c>
      <c r="C56" s="7">
        <v>4710</v>
      </c>
      <c r="D56" s="7">
        <v>877</v>
      </c>
      <c r="E56" s="7">
        <v>2288</v>
      </c>
      <c r="F56" s="7">
        <v>2597</v>
      </c>
      <c r="G56" s="33">
        <v>2683</v>
      </c>
      <c r="H56" s="33">
        <v>3108</v>
      </c>
      <c r="I56" s="33">
        <v>2630</v>
      </c>
      <c r="J56" s="33">
        <v>2334</v>
      </c>
      <c r="K56" s="10">
        <v>2980</v>
      </c>
      <c r="L56" s="10">
        <v>2515</v>
      </c>
      <c r="M56" s="11">
        <v>2987</v>
      </c>
      <c r="N56" s="11">
        <v>3559</v>
      </c>
      <c r="O56" s="11">
        <v>3871</v>
      </c>
      <c r="P56" s="11">
        <f>+[1]summary!P56</f>
        <v>3658</v>
      </c>
      <c r="Q56" s="11">
        <f>+[2]summary!Q56</f>
        <v>2381</v>
      </c>
      <c r="R56" s="11">
        <f>[3]summary!R56</f>
        <v>2109</v>
      </c>
      <c r="S56" s="11">
        <f>'[4]data entry'!$F$73</f>
        <v>2102</v>
      </c>
      <c r="T56" s="12">
        <f t="shared" si="2"/>
        <v>-3.3191085822664771E-3</v>
      </c>
      <c r="U56" s="45"/>
    </row>
    <row r="57" spans="1:22" s="24" customFormat="1" ht="14.25" x14ac:dyDescent="0.2">
      <c r="A57" s="17" t="s">
        <v>15</v>
      </c>
      <c r="B57" s="18">
        <v>18108</v>
      </c>
      <c r="C57" s="18">
        <v>20684</v>
      </c>
      <c r="D57" s="18">
        <v>16091</v>
      </c>
      <c r="E57" s="18">
        <v>11525</v>
      </c>
      <c r="F57" s="18">
        <v>15795</v>
      </c>
      <c r="G57" s="18">
        <v>15482</v>
      </c>
      <c r="H57" s="18">
        <v>16454</v>
      </c>
      <c r="I57" s="18">
        <v>15393</v>
      </c>
      <c r="J57" s="18">
        <v>12652</v>
      </c>
      <c r="K57" s="18">
        <v>16640</v>
      </c>
      <c r="L57" s="18">
        <v>17084</v>
      </c>
      <c r="M57" s="18">
        <v>17066</v>
      </c>
      <c r="N57" s="18">
        <v>17668</v>
      </c>
      <c r="O57" s="18">
        <v>20545</v>
      </c>
      <c r="P57" s="18">
        <f>SUM(P54:P56)</f>
        <v>21038</v>
      </c>
      <c r="Q57" s="18">
        <f>SUM(Q54:Q56)</f>
        <v>13854</v>
      </c>
      <c r="R57" s="18">
        <f>SUM(R54:R56)</f>
        <v>12818</v>
      </c>
      <c r="S57" s="18">
        <f>SUM(S54:S56)</f>
        <v>13304</v>
      </c>
      <c r="T57" s="19">
        <f t="shared" si="2"/>
        <v>3.7915431424559214E-2</v>
      </c>
    </row>
    <row r="58" spans="1:22" s="34" customFormat="1" x14ac:dyDescent="0.25">
      <c r="A58" s="3" t="s">
        <v>16</v>
      </c>
      <c r="B58" s="7">
        <v>4931</v>
      </c>
      <c r="C58" s="7">
        <v>5875</v>
      </c>
      <c r="D58" s="7">
        <v>823</v>
      </c>
      <c r="E58" s="7">
        <v>3755</v>
      </c>
      <c r="F58" s="7">
        <v>4449</v>
      </c>
      <c r="G58" s="33">
        <v>4182</v>
      </c>
      <c r="H58" s="33">
        <v>3431</v>
      </c>
      <c r="I58" s="7">
        <v>3652</v>
      </c>
      <c r="J58" s="7">
        <v>2758</v>
      </c>
      <c r="K58" s="10">
        <v>4231</v>
      </c>
      <c r="L58" s="10">
        <v>3735</v>
      </c>
      <c r="M58" s="11">
        <v>3640</v>
      </c>
      <c r="N58" s="11">
        <v>4084</v>
      </c>
      <c r="O58" s="11">
        <f>'[5]data entry'!F74</f>
        <v>4782</v>
      </c>
      <c r="P58" s="11">
        <f>+[1]summary!P58</f>
        <v>3594</v>
      </c>
      <c r="Q58" s="11">
        <f>+[2]summary!Q58</f>
        <v>2872</v>
      </c>
      <c r="R58" s="11">
        <f>[3]summary!R58</f>
        <v>3132</v>
      </c>
      <c r="S58" s="11">
        <f>'[4]data entry'!$F$74</f>
        <v>2663</v>
      </c>
      <c r="T58" s="12">
        <f t="shared" si="2"/>
        <v>-0.14974457215836526</v>
      </c>
    </row>
    <row r="59" spans="1:22" s="34" customFormat="1" x14ac:dyDescent="0.25">
      <c r="A59" s="3" t="s">
        <v>17</v>
      </c>
      <c r="B59" s="7">
        <v>6215</v>
      </c>
      <c r="C59" s="7">
        <v>7510</v>
      </c>
      <c r="D59" s="7">
        <v>1213</v>
      </c>
      <c r="E59" s="7">
        <v>4801</v>
      </c>
      <c r="F59" s="7">
        <v>6007</v>
      </c>
      <c r="G59" s="33">
        <v>4154</v>
      </c>
      <c r="H59" s="33">
        <v>2960</v>
      </c>
      <c r="I59" s="33">
        <v>4723</v>
      </c>
      <c r="J59" s="33">
        <v>3812</v>
      </c>
      <c r="K59" s="10">
        <v>4659</v>
      </c>
      <c r="L59" s="10">
        <v>3703</v>
      </c>
      <c r="M59" s="11">
        <v>5364</v>
      </c>
      <c r="N59" s="11">
        <v>6627</v>
      </c>
      <c r="O59" s="11">
        <f>'[5]data entry'!F75</f>
        <v>7742</v>
      </c>
      <c r="P59" s="11">
        <f>+[1]summary!P59</f>
        <v>3760</v>
      </c>
      <c r="Q59" s="11">
        <f>+[2]summary!Q59</f>
        <v>4674</v>
      </c>
      <c r="R59" s="11">
        <f>[3]summary!R59</f>
        <v>3618</v>
      </c>
      <c r="S59" s="11">
        <f>'[4]data entry'!$F$75</f>
        <v>3862</v>
      </c>
      <c r="T59" s="12">
        <f t="shared" si="2"/>
        <v>6.7440574903261469E-2</v>
      </c>
    </row>
    <row r="60" spans="1:22" s="34" customFormat="1" x14ac:dyDescent="0.25">
      <c r="A60" s="3" t="s">
        <v>18</v>
      </c>
      <c r="B60" s="7">
        <v>6643</v>
      </c>
      <c r="C60" s="7">
        <v>7644</v>
      </c>
      <c r="D60" s="7">
        <v>1928</v>
      </c>
      <c r="E60" s="7">
        <v>5373</v>
      </c>
      <c r="F60" s="7">
        <v>6363</v>
      </c>
      <c r="G60" s="33">
        <v>4234</v>
      </c>
      <c r="H60" s="33">
        <v>3575</v>
      </c>
      <c r="I60" s="33">
        <v>5469</v>
      </c>
      <c r="J60" s="33">
        <v>3747</v>
      </c>
      <c r="K60" s="10">
        <v>5325</v>
      </c>
      <c r="L60" s="10">
        <v>5727</v>
      </c>
      <c r="M60" s="11">
        <v>7109</v>
      </c>
      <c r="N60" s="11">
        <v>9088</v>
      </c>
      <c r="O60" s="11">
        <f>'[5]data entry'!F76</f>
        <v>8375</v>
      </c>
      <c r="P60" s="11">
        <f>+[1]summary!P60</f>
        <v>5145</v>
      </c>
      <c r="Q60" s="11">
        <f>+[2]summary!Q60</f>
        <v>4088</v>
      </c>
      <c r="R60" s="11">
        <f>[3]summary!R60</f>
        <v>4743</v>
      </c>
      <c r="S60" s="11">
        <f>'[4]data entry'!$F$76</f>
        <v>4675</v>
      </c>
      <c r="T60" s="12">
        <f t="shared" si="2"/>
        <v>-1.4336917562724014E-2</v>
      </c>
      <c r="U60" s="43"/>
    </row>
    <row r="61" spans="1:22" s="24" customFormat="1" ht="14.25" x14ac:dyDescent="0.2">
      <c r="A61" s="17" t="s">
        <v>19</v>
      </c>
      <c r="B61" s="18">
        <v>17789</v>
      </c>
      <c r="C61" s="18">
        <v>21029</v>
      </c>
      <c r="D61" s="18">
        <v>3964</v>
      </c>
      <c r="E61" s="18">
        <v>13929</v>
      </c>
      <c r="F61" s="18">
        <v>16819</v>
      </c>
      <c r="G61" s="18">
        <v>12570</v>
      </c>
      <c r="H61" s="18">
        <v>9966</v>
      </c>
      <c r="I61" s="18">
        <v>13844</v>
      </c>
      <c r="J61" s="18">
        <v>10317</v>
      </c>
      <c r="K61" s="18">
        <v>14215</v>
      </c>
      <c r="L61" s="18">
        <v>13165</v>
      </c>
      <c r="M61" s="18">
        <v>16113</v>
      </c>
      <c r="N61" s="18">
        <v>19799</v>
      </c>
      <c r="O61" s="18">
        <f>SUM(O58:O60)</f>
        <v>20899</v>
      </c>
      <c r="P61" s="18">
        <f>SUM(P58:P60)</f>
        <v>12499</v>
      </c>
      <c r="Q61" s="18">
        <f>SUM(Q58:Q60)</f>
        <v>11634</v>
      </c>
      <c r="R61" s="18">
        <f>SUM(R58:R60)</f>
        <v>11493</v>
      </c>
      <c r="S61" s="18">
        <f>SUM(S58:S60)</f>
        <v>11200</v>
      </c>
      <c r="T61" s="19">
        <f t="shared" si="2"/>
        <v>-2.5493778821891588E-2</v>
      </c>
    </row>
    <row r="62" spans="1:22" s="24" customFormat="1" ht="14.25" x14ac:dyDescent="0.2">
      <c r="A62" s="28" t="s">
        <v>20</v>
      </c>
      <c r="B62" s="29">
        <v>73692</v>
      </c>
      <c r="C62" s="29">
        <v>82075</v>
      </c>
      <c r="D62" s="29">
        <v>68555</v>
      </c>
      <c r="E62" s="29">
        <v>48741</v>
      </c>
      <c r="F62" s="29">
        <v>70684</v>
      </c>
      <c r="G62" s="29">
        <v>69922</v>
      </c>
      <c r="H62" s="29">
        <v>59947</v>
      </c>
      <c r="I62" s="29">
        <v>68680</v>
      </c>
      <c r="J62" s="29">
        <v>57009</v>
      </c>
      <c r="K62" s="29">
        <v>67149</v>
      </c>
      <c r="L62" s="29">
        <v>62367</v>
      </c>
      <c r="M62" s="29">
        <v>66801</v>
      </c>
      <c r="N62" s="29">
        <v>81102</v>
      </c>
      <c r="O62" s="29">
        <f>O61+O57+O53+O49</f>
        <v>94283</v>
      </c>
      <c r="P62" s="29">
        <f>P61+P57+P53+P49</f>
        <v>86415</v>
      </c>
      <c r="Q62" s="29">
        <f>Q61+Q57+Q53+Q49</f>
        <v>59577</v>
      </c>
      <c r="R62" s="29">
        <f>R61+R57+R53+R49</f>
        <v>54224</v>
      </c>
      <c r="S62" s="29">
        <f>S61+S57+S53+S49</f>
        <v>56413</v>
      </c>
      <c r="T62" s="30">
        <f t="shared" si="2"/>
        <v>4.0369578046621425E-2</v>
      </c>
    </row>
    <row r="63" spans="1:22" s="24" customFormat="1" ht="14.25" x14ac:dyDescent="0.2">
      <c r="A63" s="39"/>
      <c r="B63" s="22"/>
      <c r="C63" s="22"/>
      <c r="D63" s="22"/>
      <c r="E63" s="22"/>
      <c r="F63" s="22"/>
      <c r="G63" s="22"/>
      <c r="H63" s="22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22" s="2" customFormat="1" ht="20.25" x14ac:dyDescent="0.3">
      <c r="A64" s="153" t="s">
        <v>24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</row>
    <row r="65" spans="1:20" s="1" customFormat="1" ht="28.5" x14ac:dyDescent="0.2">
      <c r="A65" s="3" t="s">
        <v>22</v>
      </c>
      <c r="B65" s="4">
        <v>1993</v>
      </c>
      <c r="C65" s="4">
        <v>1994</v>
      </c>
      <c r="D65" s="4">
        <v>1995</v>
      </c>
      <c r="E65" s="4">
        <v>1996</v>
      </c>
      <c r="F65" s="4">
        <v>1997</v>
      </c>
      <c r="G65" s="4">
        <v>1998</v>
      </c>
      <c r="H65" s="4">
        <v>1999</v>
      </c>
      <c r="I65" s="5">
        <v>2000</v>
      </c>
      <c r="J65" s="5">
        <v>2001</v>
      </c>
      <c r="K65" s="4">
        <v>2002</v>
      </c>
      <c r="L65" s="4">
        <v>2003</v>
      </c>
      <c r="M65" s="4">
        <v>2004</v>
      </c>
      <c r="N65" s="4">
        <v>2005</v>
      </c>
      <c r="O65" s="4">
        <v>2006</v>
      </c>
      <c r="P65" s="4">
        <v>2007</v>
      </c>
      <c r="Q65" s="4">
        <v>2008</v>
      </c>
      <c r="R65" s="4">
        <v>2009</v>
      </c>
      <c r="S65" s="4">
        <v>2010</v>
      </c>
      <c r="T65" s="6" t="s">
        <v>3</v>
      </c>
    </row>
    <row r="66" spans="1:20" x14ac:dyDescent="0.25">
      <c r="A66" s="3" t="s">
        <v>4</v>
      </c>
      <c r="B66" s="11">
        <v>17057</v>
      </c>
      <c r="C66" s="11">
        <v>18872</v>
      </c>
      <c r="D66" s="11">
        <v>21902</v>
      </c>
      <c r="E66" s="11">
        <v>13469</v>
      </c>
      <c r="F66" s="11">
        <v>19422</v>
      </c>
      <c r="G66" s="10">
        <v>21508</v>
      </c>
      <c r="H66" s="10">
        <v>20331</v>
      </c>
      <c r="I66" s="10">
        <v>18178</v>
      </c>
      <c r="J66" s="10">
        <v>20570</v>
      </c>
      <c r="K66" s="10">
        <v>17197</v>
      </c>
      <c r="L66" s="10">
        <v>17603</v>
      </c>
      <c r="M66" s="11">
        <v>19413</v>
      </c>
      <c r="N66" s="11">
        <v>22369</v>
      </c>
      <c r="O66" s="11">
        <v>23759</v>
      </c>
      <c r="P66" s="11">
        <f>+[1]summary!P66</f>
        <v>27066</v>
      </c>
      <c r="Q66" s="11">
        <f>[2]summary!Q66</f>
        <v>23303</v>
      </c>
      <c r="R66" s="11">
        <f>[3]summary!R66</f>
        <v>19293</v>
      </c>
      <c r="S66" s="11">
        <f>'[4]data entry'!$F$4</f>
        <v>19000</v>
      </c>
      <c r="T66" s="12">
        <f>(S66-R66)/R66</f>
        <v>-1.5186855336132276E-2</v>
      </c>
    </row>
    <row r="67" spans="1:20" x14ac:dyDescent="0.25">
      <c r="A67" s="3" t="s">
        <v>5</v>
      </c>
      <c r="B67" s="11">
        <v>17745</v>
      </c>
      <c r="C67" s="11">
        <v>19653</v>
      </c>
      <c r="D67" s="11">
        <v>21015</v>
      </c>
      <c r="E67" s="11">
        <v>15103</v>
      </c>
      <c r="F67" s="11">
        <v>18250</v>
      </c>
      <c r="G67" s="10">
        <v>20052</v>
      </c>
      <c r="H67" s="10">
        <v>18755</v>
      </c>
      <c r="I67" s="10">
        <v>20477</v>
      </c>
      <c r="J67" s="10">
        <v>19787</v>
      </c>
      <c r="K67" s="10">
        <v>18383</v>
      </c>
      <c r="L67" s="10">
        <v>17225</v>
      </c>
      <c r="M67" s="11">
        <v>19885</v>
      </c>
      <c r="N67" s="11">
        <v>22959</v>
      </c>
      <c r="O67" s="11">
        <v>23618</v>
      </c>
      <c r="P67" s="11">
        <f>+[1]summary!P67</f>
        <v>25662</v>
      </c>
      <c r="Q67" s="11">
        <f>[2]summary!Q67</f>
        <v>22277</v>
      </c>
      <c r="R67" s="11">
        <f>[3]summary!R67</f>
        <v>17390</v>
      </c>
      <c r="S67" s="11">
        <f>'[4]data entry'!$F$5</f>
        <v>19746</v>
      </c>
      <c r="T67" s="12">
        <f t="shared" ref="T67:T82" si="3">(S67-R67)/R67</f>
        <v>0.13548016101207591</v>
      </c>
    </row>
    <row r="68" spans="1:20" x14ac:dyDescent="0.25">
      <c r="A68" s="3" t="s">
        <v>6</v>
      </c>
      <c r="B68" s="11">
        <v>16435</v>
      </c>
      <c r="C68" s="11">
        <v>20929</v>
      </c>
      <c r="D68" s="11">
        <v>22605</v>
      </c>
      <c r="E68" s="11">
        <v>14834</v>
      </c>
      <c r="F68" s="11">
        <v>22936</v>
      </c>
      <c r="G68" s="10">
        <v>21886</v>
      </c>
      <c r="H68" s="10">
        <v>22869</v>
      </c>
      <c r="I68" s="10">
        <v>23231</v>
      </c>
      <c r="J68" s="10">
        <v>21364</v>
      </c>
      <c r="K68" s="10">
        <v>23055</v>
      </c>
      <c r="L68" s="10">
        <v>19681</v>
      </c>
      <c r="M68" s="11">
        <v>21213</v>
      </c>
      <c r="N68" s="11">
        <v>26510</v>
      </c>
      <c r="O68" s="11">
        <v>27240</v>
      </c>
      <c r="P68" s="11">
        <f>+[1]summary!P68</f>
        <v>30937</v>
      </c>
      <c r="Q68" s="11">
        <f>[2]summary!Q68</f>
        <v>25321</v>
      </c>
      <c r="R68" s="11">
        <f>[3]summary!R68</f>
        <v>20002</v>
      </c>
      <c r="S68" s="11">
        <f>'[4]data entry'!$F$6</f>
        <v>21115</v>
      </c>
      <c r="T68" s="12">
        <f t="shared" si="3"/>
        <v>5.5644435556444355E-2</v>
      </c>
    </row>
    <row r="69" spans="1:20" s="1" customFormat="1" ht="14.25" x14ac:dyDescent="0.2">
      <c r="A69" s="17" t="s">
        <v>7</v>
      </c>
      <c r="B69" s="18">
        <v>51237</v>
      </c>
      <c r="C69" s="18">
        <v>59454</v>
      </c>
      <c r="D69" s="18">
        <v>65522</v>
      </c>
      <c r="E69" s="18">
        <v>43406</v>
      </c>
      <c r="F69" s="18">
        <v>60608</v>
      </c>
      <c r="G69" s="18">
        <v>63446</v>
      </c>
      <c r="H69" s="18">
        <v>61955</v>
      </c>
      <c r="I69" s="18">
        <v>61886</v>
      </c>
      <c r="J69" s="18">
        <v>61721</v>
      </c>
      <c r="K69" s="18">
        <v>58635</v>
      </c>
      <c r="L69" s="18">
        <v>54509</v>
      </c>
      <c r="M69" s="18">
        <v>60511</v>
      </c>
      <c r="N69" s="18">
        <v>71838</v>
      </c>
      <c r="O69" s="18">
        <v>74617</v>
      </c>
      <c r="P69" s="18">
        <f>SUM(P66:P68)</f>
        <v>83665</v>
      </c>
      <c r="Q69" s="18">
        <f>SUM(Q66:Q68)</f>
        <v>70901</v>
      </c>
      <c r="R69" s="18">
        <f>SUM(R66:R68)</f>
        <v>56685</v>
      </c>
      <c r="S69" s="18">
        <f>SUM(S66:S68)</f>
        <v>59861</v>
      </c>
      <c r="T69" s="19">
        <f t="shared" si="3"/>
        <v>5.6028931816177116E-2</v>
      </c>
    </row>
    <row r="70" spans="1:20" x14ac:dyDescent="0.25">
      <c r="A70" s="3" t="s">
        <v>8</v>
      </c>
      <c r="B70" s="11">
        <v>18383</v>
      </c>
      <c r="C70" s="11">
        <v>19659</v>
      </c>
      <c r="D70" s="11">
        <v>22246</v>
      </c>
      <c r="E70" s="11">
        <v>16635</v>
      </c>
      <c r="F70" s="11">
        <v>17831</v>
      </c>
      <c r="G70" s="10">
        <v>21045</v>
      </c>
      <c r="H70" s="10">
        <v>20860</v>
      </c>
      <c r="I70" s="7">
        <v>21887</v>
      </c>
      <c r="J70" s="7">
        <v>22373</v>
      </c>
      <c r="K70" s="10">
        <v>20390</v>
      </c>
      <c r="L70" s="10">
        <v>19071</v>
      </c>
      <c r="M70" s="11">
        <v>22666</v>
      </c>
      <c r="N70" s="11">
        <v>22348</v>
      </c>
      <c r="O70" s="11">
        <v>29280</v>
      </c>
      <c r="P70" s="11">
        <f>+[1]summary!P70</f>
        <v>29012</v>
      </c>
      <c r="Q70" s="11">
        <f>[2]summary!Q70</f>
        <v>21795</v>
      </c>
      <c r="R70" s="11">
        <f>[3]summary!R70</f>
        <v>20530</v>
      </c>
      <c r="S70" s="11">
        <f>'[4]data entry'!$F$7</f>
        <v>19776</v>
      </c>
      <c r="T70" s="12">
        <f t="shared" si="3"/>
        <v>-3.6726741354115931E-2</v>
      </c>
    </row>
    <row r="71" spans="1:20" x14ac:dyDescent="0.25">
      <c r="A71" s="3" t="s">
        <v>9</v>
      </c>
      <c r="B71" s="11">
        <v>15301</v>
      </c>
      <c r="C71" s="11">
        <v>16872</v>
      </c>
      <c r="D71" s="11">
        <v>16973</v>
      </c>
      <c r="E71" s="11">
        <v>14983</v>
      </c>
      <c r="F71" s="11">
        <v>17136</v>
      </c>
      <c r="G71" s="10">
        <v>18694</v>
      </c>
      <c r="H71" s="10">
        <v>18264</v>
      </c>
      <c r="I71" s="10">
        <v>19448</v>
      </c>
      <c r="J71" s="10">
        <v>18443</v>
      </c>
      <c r="K71" s="10">
        <v>18874</v>
      </c>
      <c r="L71" s="10">
        <v>19072</v>
      </c>
      <c r="M71" s="11">
        <v>19351</v>
      </c>
      <c r="N71" s="11">
        <v>19863</v>
      </c>
      <c r="O71" s="11">
        <v>23241</v>
      </c>
      <c r="P71" s="11">
        <f>+[1]summary!P71</f>
        <v>25015</v>
      </c>
      <c r="Q71" s="11">
        <f>[2]summary!Q71</f>
        <v>22939</v>
      </c>
      <c r="R71" s="11">
        <f>[3]summary!R71</f>
        <v>17103</v>
      </c>
      <c r="S71" s="11">
        <f>'[4]data entry'!$F$8</f>
        <v>17939</v>
      </c>
      <c r="T71" s="12">
        <f t="shared" si="3"/>
        <v>4.8880313395310765E-2</v>
      </c>
    </row>
    <row r="72" spans="1:20" x14ac:dyDescent="0.25">
      <c r="A72" s="3" t="s">
        <v>10</v>
      </c>
      <c r="B72" s="11">
        <v>13010</v>
      </c>
      <c r="C72" s="11">
        <v>13885</v>
      </c>
      <c r="D72" s="11">
        <v>15007</v>
      </c>
      <c r="E72" s="11">
        <v>12878</v>
      </c>
      <c r="F72" s="11">
        <v>14349</v>
      </c>
      <c r="G72" s="10">
        <v>15877</v>
      </c>
      <c r="H72" s="10">
        <v>16282</v>
      </c>
      <c r="I72" s="10">
        <v>18049</v>
      </c>
      <c r="J72" s="10">
        <v>16967</v>
      </c>
      <c r="K72" s="10">
        <v>16502</v>
      </c>
      <c r="L72" s="10">
        <v>15711</v>
      </c>
      <c r="M72" s="11">
        <v>17568</v>
      </c>
      <c r="N72" s="11">
        <v>18804</v>
      </c>
      <c r="O72" s="11">
        <v>22145</v>
      </c>
      <c r="P72" s="11">
        <f>+[1]summary!P72</f>
        <v>23683</v>
      </c>
      <c r="Q72" s="11">
        <f>[2]summary!Q72</f>
        <v>20160</v>
      </c>
      <c r="R72" s="11">
        <f>[3]summary!R72</f>
        <v>17077</v>
      </c>
      <c r="S72" s="11">
        <f>'[4]data entry'!$F$9</f>
        <v>15781</v>
      </c>
      <c r="T72" s="12">
        <f t="shared" si="3"/>
        <v>-7.5891550038062888E-2</v>
      </c>
    </row>
    <row r="73" spans="1:20" s="24" customFormat="1" ht="14.25" x14ac:dyDescent="0.2">
      <c r="A73" s="17" t="s">
        <v>11</v>
      </c>
      <c r="B73" s="18">
        <v>46694</v>
      </c>
      <c r="C73" s="18">
        <v>50416</v>
      </c>
      <c r="D73" s="18">
        <v>54226</v>
      </c>
      <c r="E73" s="18">
        <v>44496</v>
      </c>
      <c r="F73" s="18">
        <v>49316</v>
      </c>
      <c r="G73" s="18">
        <v>55616</v>
      </c>
      <c r="H73" s="18">
        <v>55406</v>
      </c>
      <c r="I73" s="18">
        <v>59384</v>
      </c>
      <c r="J73" s="18">
        <v>57783</v>
      </c>
      <c r="K73" s="18">
        <v>55766</v>
      </c>
      <c r="L73" s="18">
        <v>53854</v>
      </c>
      <c r="M73" s="18">
        <v>59585</v>
      </c>
      <c r="N73" s="18">
        <v>61015</v>
      </c>
      <c r="O73" s="18">
        <v>74666</v>
      </c>
      <c r="P73" s="18">
        <f>SUM(P70:P72)</f>
        <v>77710</v>
      </c>
      <c r="Q73" s="18">
        <f>SUM(Q70:Q72)</f>
        <v>64894</v>
      </c>
      <c r="R73" s="18">
        <f>SUM(R70:R72)</f>
        <v>54710</v>
      </c>
      <c r="S73" s="18">
        <f>SUM(S70:S72)</f>
        <v>53496</v>
      </c>
      <c r="T73" s="19">
        <f t="shared" si="3"/>
        <v>-2.2189727654907693E-2</v>
      </c>
    </row>
    <row r="74" spans="1:20" x14ac:dyDescent="0.25">
      <c r="A74" s="3" t="s">
        <v>12</v>
      </c>
      <c r="B74" s="11">
        <v>17667</v>
      </c>
      <c r="C74" s="11">
        <v>19374</v>
      </c>
      <c r="D74" s="11">
        <v>18868</v>
      </c>
      <c r="E74" s="11">
        <v>13415</v>
      </c>
      <c r="F74" s="11">
        <v>18582</v>
      </c>
      <c r="G74" s="10">
        <v>19180</v>
      </c>
      <c r="H74" s="10">
        <v>21162</v>
      </c>
      <c r="I74" s="10">
        <v>21335</v>
      </c>
      <c r="J74" s="10">
        <v>19480</v>
      </c>
      <c r="K74" s="10">
        <v>19684</v>
      </c>
      <c r="L74" s="10">
        <v>21251</v>
      </c>
      <c r="M74" s="11">
        <v>22915</v>
      </c>
      <c r="N74" s="11">
        <v>23874</v>
      </c>
      <c r="O74" s="11">
        <v>25971</v>
      </c>
      <c r="P74" s="11">
        <f>+[1]summary!P74</f>
        <v>27506</v>
      </c>
      <c r="Q74" s="11">
        <f>[2]summary!Q74</f>
        <v>23647</v>
      </c>
      <c r="R74" s="11">
        <f>[3]summary!R74</f>
        <v>20124</v>
      </c>
      <c r="S74" s="11">
        <f>'[4]data entry'!$F$10</f>
        <v>20138</v>
      </c>
      <c r="T74" s="12">
        <f t="shared" si="3"/>
        <v>6.9568674219837008E-4</v>
      </c>
    </row>
    <row r="75" spans="1:20" x14ac:dyDescent="0.25">
      <c r="A75" s="3" t="s">
        <v>13</v>
      </c>
      <c r="B75" s="11">
        <v>18924</v>
      </c>
      <c r="C75" s="11">
        <v>21300</v>
      </c>
      <c r="D75" s="11">
        <v>22017</v>
      </c>
      <c r="E75" s="11">
        <v>18597</v>
      </c>
      <c r="F75" s="11">
        <v>21238</v>
      </c>
      <c r="G75" s="10">
        <v>21337</v>
      </c>
      <c r="H75" s="10">
        <v>23064</v>
      </c>
      <c r="I75" s="7">
        <v>21881</v>
      </c>
      <c r="J75" s="7">
        <v>21224</v>
      </c>
      <c r="K75" s="10">
        <v>22176</v>
      </c>
      <c r="L75" s="10">
        <v>23277</v>
      </c>
      <c r="M75" s="11">
        <v>24132</v>
      </c>
      <c r="N75" s="11">
        <v>22398</v>
      </c>
      <c r="O75" s="11">
        <v>26584</v>
      </c>
      <c r="P75" s="11">
        <f>+[1]summary!P75</f>
        <v>28596</v>
      </c>
      <c r="Q75" s="11">
        <f>[2]summary!Q75</f>
        <v>25244</v>
      </c>
      <c r="R75" s="11">
        <f>[3]summary!R75</f>
        <v>20428</v>
      </c>
      <c r="S75" s="11">
        <f>'[4]data entry'!$F$11</f>
        <v>19715</v>
      </c>
      <c r="T75" s="12">
        <f t="shared" si="3"/>
        <v>-3.4903074211866066E-2</v>
      </c>
    </row>
    <row r="76" spans="1:20" x14ac:dyDescent="0.25">
      <c r="A76" s="3" t="s">
        <v>14</v>
      </c>
      <c r="B76" s="11">
        <v>11615</v>
      </c>
      <c r="C76" s="11">
        <v>12308</v>
      </c>
      <c r="D76" s="11">
        <v>5875</v>
      </c>
      <c r="E76" s="11">
        <v>8971</v>
      </c>
      <c r="F76" s="11">
        <v>9696</v>
      </c>
      <c r="G76" s="10">
        <v>10239</v>
      </c>
      <c r="H76" s="10">
        <v>12422</v>
      </c>
      <c r="I76" s="10">
        <v>11443</v>
      </c>
      <c r="J76" s="10">
        <v>10685</v>
      </c>
      <c r="K76" s="10">
        <v>10570</v>
      </c>
      <c r="L76" s="10">
        <v>10982</v>
      </c>
      <c r="M76" s="11">
        <v>12418</v>
      </c>
      <c r="N76" s="11">
        <v>12371</v>
      </c>
      <c r="O76" s="11">
        <v>15229</v>
      </c>
      <c r="P76" s="11">
        <f>+[1]summary!P76</f>
        <v>15532</v>
      </c>
      <c r="Q76" s="11">
        <f>[2]summary!Q76</f>
        <v>12676</v>
      </c>
      <c r="R76" s="11">
        <f>[3]summary!R76</f>
        <v>10413</v>
      </c>
      <c r="S76" s="11">
        <f>'[4]data entry'!$F$12</f>
        <v>10216</v>
      </c>
      <c r="T76" s="12">
        <f t="shared" si="3"/>
        <v>-1.8918659368097571E-2</v>
      </c>
    </row>
    <row r="77" spans="1:20" s="24" customFormat="1" ht="14.25" x14ac:dyDescent="0.2">
      <c r="A77" s="17" t="s">
        <v>15</v>
      </c>
      <c r="B77" s="18">
        <v>48206</v>
      </c>
      <c r="C77" s="18">
        <v>52982</v>
      </c>
      <c r="D77" s="18">
        <v>46760</v>
      </c>
      <c r="E77" s="18">
        <v>40983</v>
      </c>
      <c r="F77" s="18">
        <v>49516</v>
      </c>
      <c r="G77" s="18">
        <v>50756</v>
      </c>
      <c r="H77" s="18">
        <v>56648</v>
      </c>
      <c r="I77" s="18">
        <v>54659</v>
      </c>
      <c r="J77" s="18">
        <v>51389</v>
      </c>
      <c r="K77" s="18">
        <v>52430</v>
      </c>
      <c r="L77" s="18">
        <v>55510</v>
      </c>
      <c r="M77" s="18">
        <v>59465</v>
      </c>
      <c r="N77" s="18">
        <v>58643</v>
      </c>
      <c r="O77" s="18">
        <v>67784</v>
      </c>
      <c r="P77" s="18">
        <f>SUM(P74:P76)</f>
        <v>71634</v>
      </c>
      <c r="Q77" s="18">
        <f>SUM(Q74:Q76)</f>
        <v>61567</v>
      </c>
      <c r="R77" s="18">
        <f>SUM(R74:R76)</f>
        <v>50965</v>
      </c>
      <c r="S77" s="18">
        <f>SUM(S74:S76)</f>
        <v>50069</v>
      </c>
      <c r="T77" s="19">
        <f t="shared" si="3"/>
        <v>-1.7580692632198566E-2</v>
      </c>
    </row>
    <row r="78" spans="1:20" x14ac:dyDescent="0.25">
      <c r="A78" s="3" t="s">
        <v>16</v>
      </c>
      <c r="B78" s="11">
        <v>14012</v>
      </c>
      <c r="C78" s="11">
        <v>15399</v>
      </c>
      <c r="D78" s="11">
        <v>6685</v>
      </c>
      <c r="E78" s="11">
        <v>12587</v>
      </c>
      <c r="F78" s="11">
        <v>13524</v>
      </c>
      <c r="G78" s="10">
        <v>13751</v>
      </c>
      <c r="H78" s="10">
        <v>12907</v>
      </c>
      <c r="I78" s="10">
        <v>13196</v>
      </c>
      <c r="J78" s="10">
        <v>11007</v>
      </c>
      <c r="K78" s="10">
        <v>11482</v>
      </c>
      <c r="L78" s="10">
        <v>13341</v>
      </c>
      <c r="M78" s="11">
        <v>14048</v>
      </c>
      <c r="N78" s="11">
        <v>14032</v>
      </c>
      <c r="O78" s="11">
        <f>'[5]data entry'!F13</f>
        <v>16546</v>
      </c>
      <c r="P78" s="11">
        <f>+[1]summary!P78</f>
        <v>16385</v>
      </c>
      <c r="Q78" s="11">
        <f>[2]summary!Q78</f>
        <v>13255</v>
      </c>
      <c r="R78" s="11">
        <f>[3]summary!R78</f>
        <v>14007</v>
      </c>
      <c r="S78" s="11">
        <f>'[4]data entry'!$F$13</f>
        <v>12921</v>
      </c>
      <c r="T78" s="12">
        <f t="shared" si="3"/>
        <v>-7.7532662240308414E-2</v>
      </c>
    </row>
    <row r="79" spans="1:20" x14ac:dyDescent="0.25">
      <c r="A79" s="3" t="s">
        <v>17</v>
      </c>
      <c r="B79" s="11">
        <v>16103</v>
      </c>
      <c r="C79" s="11">
        <v>17241</v>
      </c>
      <c r="D79" s="11">
        <v>8304</v>
      </c>
      <c r="E79" s="11">
        <v>15368</v>
      </c>
      <c r="F79" s="11">
        <v>17106</v>
      </c>
      <c r="G79" s="10">
        <v>14423</v>
      </c>
      <c r="H79" s="10">
        <v>11750</v>
      </c>
      <c r="I79" s="10">
        <v>16436</v>
      </c>
      <c r="J79" s="10">
        <v>14545</v>
      </c>
      <c r="K79" s="10">
        <v>16389</v>
      </c>
      <c r="L79" s="10">
        <v>15842</v>
      </c>
      <c r="M79" s="11">
        <v>17707</v>
      </c>
      <c r="N79" s="11">
        <v>20012</v>
      </c>
      <c r="O79" s="11">
        <f>'[5]data entry'!F14</f>
        <v>22945</v>
      </c>
      <c r="P79" s="11">
        <f>+[1]summary!P79</f>
        <v>20053</v>
      </c>
      <c r="Q79" s="11">
        <f>[2]summary!Q79</f>
        <v>18599</v>
      </c>
      <c r="R79" s="11">
        <f>[3]summary!R79</f>
        <v>15850</v>
      </c>
      <c r="S79" s="11">
        <f>'[4]data entry'!$F$14</f>
        <v>15810</v>
      </c>
      <c r="T79" s="12">
        <f t="shared" si="3"/>
        <v>-2.523659305993691E-3</v>
      </c>
    </row>
    <row r="80" spans="1:20" x14ac:dyDescent="0.25">
      <c r="A80" s="3" t="s">
        <v>18</v>
      </c>
      <c r="B80" s="11">
        <v>20781</v>
      </c>
      <c r="C80" s="11">
        <v>23197</v>
      </c>
      <c r="D80" s="11">
        <v>14604</v>
      </c>
      <c r="E80" s="11">
        <v>20139</v>
      </c>
      <c r="F80" s="11">
        <v>22619</v>
      </c>
      <c r="G80" s="10">
        <v>20935</v>
      </c>
      <c r="H80" s="10">
        <v>20451</v>
      </c>
      <c r="I80" s="7">
        <v>24285</v>
      </c>
      <c r="J80" s="7">
        <v>19545</v>
      </c>
      <c r="K80" s="10">
        <v>20780</v>
      </c>
      <c r="L80" s="10">
        <v>24467</v>
      </c>
      <c r="M80" s="11">
        <v>26287</v>
      </c>
      <c r="N80" s="11">
        <v>28214</v>
      </c>
      <c r="O80" s="11">
        <f>'[5]data entry'!F15</f>
        <v>30620</v>
      </c>
      <c r="P80" s="11">
        <f>+[1]summary!P80</f>
        <v>27403</v>
      </c>
      <c r="Q80" s="11">
        <f>[2]summary!Q80</f>
        <v>22031</v>
      </c>
      <c r="R80" s="11">
        <f>[3]summary!R80</f>
        <v>21903</v>
      </c>
      <c r="S80" s="11">
        <f>'[4]data entry'!$F$15</f>
        <v>21695</v>
      </c>
      <c r="T80" s="12">
        <f t="shared" si="3"/>
        <v>-9.496416016070857E-3</v>
      </c>
    </row>
    <row r="81" spans="1:20" s="24" customFormat="1" ht="14.25" x14ac:dyDescent="0.2">
      <c r="A81" s="17" t="s">
        <v>19</v>
      </c>
      <c r="B81" s="18">
        <v>50896</v>
      </c>
      <c r="C81" s="18">
        <v>55837</v>
      </c>
      <c r="D81" s="18">
        <v>29593</v>
      </c>
      <c r="E81" s="18">
        <v>48094</v>
      </c>
      <c r="F81" s="18">
        <v>53249</v>
      </c>
      <c r="G81" s="18">
        <v>49109</v>
      </c>
      <c r="H81" s="18">
        <v>45108</v>
      </c>
      <c r="I81" s="18">
        <v>53917</v>
      </c>
      <c r="J81" s="18">
        <v>45097</v>
      </c>
      <c r="K81" s="18">
        <v>48651</v>
      </c>
      <c r="L81" s="18">
        <v>53650</v>
      </c>
      <c r="M81" s="18">
        <v>58042</v>
      </c>
      <c r="N81" s="18">
        <v>62258</v>
      </c>
      <c r="O81" s="18">
        <f>SUM(O78:O80)</f>
        <v>70111</v>
      </c>
      <c r="P81" s="18">
        <f>SUM(P78:P80)</f>
        <v>63841</v>
      </c>
      <c r="Q81" s="18">
        <f>SUM(Q78:Q80)</f>
        <v>53885</v>
      </c>
      <c r="R81" s="18">
        <f>SUM(R78:R80)</f>
        <v>51760</v>
      </c>
      <c r="S81" s="18">
        <f>SUM(S78:S80)</f>
        <v>50426</v>
      </c>
      <c r="T81" s="19">
        <f t="shared" si="3"/>
        <v>-2.5772797527047912E-2</v>
      </c>
    </row>
    <row r="82" spans="1:20" s="1" customFormat="1" ht="14.25" x14ac:dyDescent="0.2">
      <c r="A82" s="28" t="s">
        <v>20</v>
      </c>
      <c r="B82" s="47">
        <v>197033</v>
      </c>
      <c r="C82" s="47">
        <v>218689</v>
      </c>
      <c r="D82" s="47">
        <v>196101</v>
      </c>
      <c r="E82" s="47">
        <v>176979</v>
      </c>
      <c r="F82" s="47">
        <v>212689</v>
      </c>
      <c r="G82" s="47">
        <v>218927</v>
      </c>
      <c r="H82" s="47">
        <v>219117</v>
      </c>
      <c r="I82" s="47">
        <v>229846</v>
      </c>
      <c r="J82" s="47">
        <v>215990</v>
      </c>
      <c r="K82" s="47">
        <v>215482</v>
      </c>
      <c r="L82" s="47">
        <v>217523</v>
      </c>
      <c r="M82" s="47">
        <v>237603</v>
      </c>
      <c r="N82" s="47">
        <v>253754</v>
      </c>
      <c r="O82" s="47">
        <f>O81+O77+O73+O69</f>
        <v>287178</v>
      </c>
      <c r="P82" s="47">
        <f>P69+P73+P77+P81</f>
        <v>296850</v>
      </c>
      <c r="Q82" s="47">
        <f>Q69+Q73+Q77+Q81</f>
        <v>251247</v>
      </c>
      <c r="R82" s="47">
        <f>R69+R73+R77+R81</f>
        <v>214120</v>
      </c>
      <c r="S82" s="47">
        <f>S81+S77+S73+S69</f>
        <v>213852</v>
      </c>
      <c r="T82" s="30">
        <f t="shared" si="3"/>
        <v>-1.2516345974220063E-3</v>
      </c>
    </row>
    <row r="83" spans="1:20" x14ac:dyDescent="0.25">
      <c r="A83" s="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16"/>
      <c r="Q83" s="14"/>
      <c r="R83" s="13"/>
      <c r="S83" s="13"/>
    </row>
    <row r="84" spans="1:20" s="2" customFormat="1" ht="20.25" x14ac:dyDescent="0.3">
      <c r="A84" s="153" t="s">
        <v>25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1:20" s="1" customFormat="1" ht="28.5" x14ac:dyDescent="0.2">
      <c r="A85" s="3" t="s">
        <v>22</v>
      </c>
      <c r="B85" s="4">
        <v>1993</v>
      </c>
      <c r="C85" s="4">
        <v>1994</v>
      </c>
      <c r="D85" s="4">
        <v>1995</v>
      </c>
      <c r="E85" s="4">
        <v>1996</v>
      </c>
      <c r="F85" s="4">
        <v>1997</v>
      </c>
      <c r="G85" s="4">
        <v>1998</v>
      </c>
      <c r="H85" s="4">
        <v>1999</v>
      </c>
      <c r="I85" s="5">
        <v>2000</v>
      </c>
      <c r="J85" s="5">
        <v>2001</v>
      </c>
      <c r="K85" s="4">
        <v>2002</v>
      </c>
      <c r="L85" s="4">
        <v>2003</v>
      </c>
      <c r="M85" s="4">
        <v>2004</v>
      </c>
      <c r="N85" s="4">
        <v>2005</v>
      </c>
      <c r="O85" s="4">
        <v>2006</v>
      </c>
      <c r="P85" s="4">
        <v>2007</v>
      </c>
      <c r="Q85" s="4">
        <v>2008</v>
      </c>
      <c r="R85" s="4">
        <v>2009</v>
      </c>
      <c r="S85" s="4">
        <v>2010</v>
      </c>
      <c r="T85" s="6" t="s">
        <v>3</v>
      </c>
    </row>
    <row r="86" spans="1:20" x14ac:dyDescent="0.25">
      <c r="A86" s="3" t="s">
        <v>4</v>
      </c>
      <c r="B86" s="11">
        <v>17780</v>
      </c>
      <c r="C86" s="11">
        <v>19411</v>
      </c>
      <c r="D86" s="11">
        <v>22310</v>
      </c>
      <c r="E86" s="11">
        <v>13231</v>
      </c>
      <c r="F86" s="11">
        <v>19670</v>
      </c>
      <c r="G86" s="9">
        <v>21622</v>
      </c>
      <c r="H86" s="9">
        <v>20606</v>
      </c>
      <c r="I86" s="10">
        <v>18611</v>
      </c>
      <c r="J86" s="49">
        <v>21323</v>
      </c>
      <c r="K86" s="10">
        <v>17856</v>
      </c>
      <c r="L86" s="10">
        <v>18105</v>
      </c>
      <c r="M86" s="11">
        <v>20143</v>
      </c>
      <c r="N86" s="11">
        <v>22308</v>
      </c>
      <c r="O86" s="11">
        <v>23270</v>
      </c>
      <c r="P86" s="11">
        <f>+[1]summary!P86</f>
        <v>27553</v>
      </c>
      <c r="Q86" s="11">
        <f>[2]summary!Q86</f>
        <v>23053</v>
      </c>
      <c r="R86" s="11">
        <f>[3]summary!R86</f>
        <v>19521</v>
      </c>
      <c r="S86" s="11">
        <f>'[4]data entry'!$F$19</f>
        <v>19354</v>
      </c>
      <c r="T86" s="12">
        <f>(S86-R86)/R86</f>
        <v>-8.5548896060652635E-3</v>
      </c>
    </row>
    <row r="87" spans="1:20" x14ac:dyDescent="0.25">
      <c r="A87" s="3" t="s">
        <v>5</v>
      </c>
      <c r="B87" s="11">
        <v>17362</v>
      </c>
      <c r="C87" s="11">
        <v>19166</v>
      </c>
      <c r="D87" s="11">
        <v>20282</v>
      </c>
      <c r="E87" s="11">
        <v>14878</v>
      </c>
      <c r="F87" s="11">
        <v>17539</v>
      </c>
      <c r="G87" s="9">
        <v>19858</v>
      </c>
      <c r="H87" s="9">
        <v>18082</v>
      </c>
      <c r="I87" s="10">
        <v>20061</v>
      </c>
      <c r="J87" s="49">
        <v>18880</v>
      </c>
      <c r="K87" s="10">
        <v>17877</v>
      </c>
      <c r="L87" s="10">
        <v>16813</v>
      </c>
      <c r="M87" s="11">
        <v>19606</v>
      </c>
      <c r="N87" s="11">
        <v>21841</v>
      </c>
      <c r="O87" s="11">
        <v>22814</v>
      </c>
      <c r="P87" s="11">
        <f>+[1]summary!P87</f>
        <v>23916</v>
      </c>
      <c r="Q87" s="11">
        <f>[2]summary!Q87</f>
        <v>21569</v>
      </c>
      <c r="R87" s="11">
        <f>[3]summary!R87</f>
        <v>17072</v>
      </c>
      <c r="S87" s="11">
        <f>'[4]data entry'!$F$20</f>
        <v>19198</v>
      </c>
      <c r="T87" s="12">
        <f t="shared" ref="T87:T102" si="4">(S87-R87)/R87</f>
        <v>0.12453139643861294</v>
      </c>
    </row>
    <row r="88" spans="1:20" x14ac:dyDescent="0.25">
      <c r="A88" s="3" t="s">
        <v>6</v>
      </c>
      <c r="B88" s="11">
        <v>16870</v>
      </c>
      <c r="C88" s="11">
        <v>20641</v>
      </c>
      <c r="D88" s="11">
        <v>23140</v>
      </c>
      <c r="E88" s="11">
        <v>14818</v>
      </c>
      <c r="F88" s="11">
        <v>23072</v>
      </c>
      <c r="G88" s="9">
        <v>22380</v>
      </c>
      <c r="H88" s="9">
        <v>22173</v>
      </c>
      <c r="I88" s="10">
        <v>22943</v>
      </c>
      <c r="J88" s="49">
        <v>21154</v>
      </c>
      <c r="K88" s="10">
        <v>22381</v>
      </c>
      <c r="L88" s="10">
        <v>19428</v>
      </c>
      <c r="M88" s="11">
        <v>21043</v>
      </c>
      <c r="N88" s="11">
        <v>26109</v>
      </c>
      <c r="O88" s="11">
        <v>27272</v>
      </c>
      <c r="P88" s="11">
        <f>+[1]summary!P88</f>
        <v>29858</v>
      </c>
      <c r="Q88" s="11">
        <f>[2]summary!Q88</f>
        <v>24835</v>
      </c>
      <c r="R88" s="11">
        <f>[3]summary!R88</f>
        <v>20031</v>
      </c>
      <c r="S88" s="11">
        <f>'[4]data entry'!$F$21</f>
        <v>20576</v>
      </c>
      <c r="T88" s="12">
        <f t="shared" si="4"/>
        <v>2.720782786680645E-2</v>
      </c>
    </row>
    <row r="89" spans="1:20" s="1" customFormat="1" ht="14.25" x14ac:dyDescent="0.2">
      <c r="A89" s="17" t="s">
        <v>7</v>
      </c>
      <c r="B89" s="18">
        <v>52012</v>
      </c>
      <c r="C89" s="18">
        <v>59218</v>
      </c>
      <c r="D89" s="18">
        <v>65732</v>
      </c>
      <c r="E89" s="18">
        <v>42927</v>
      </c>
      <c r="F89" s="18">
        <v>60281</v>
      </c>
      <c r="G89" s="18">
        <v>63860</v>
      </c>
      <c r="H89" s="18">
        <v>60861</v>
      </c>
      <c r="I89" s="18">
        <v>61615</v>
      </c>
      <c r="J89" s="18">
        <v>61357</v>
      </c>
      <c r="K89" s="18">
        <v>58114</v>
      </c>
      <c r="L89" s="18">
        <v>54346</v>
      </c>
      <c r="M89" s="18">
        <v>60792</v>
      </c>
      <c r="N89" s="18">
        <v>70258</v>
      </c>
      <c r="O89" s="18">
        <v>73356</v>
      </c>
      <c r="P89" s="18">
        <f>SUM(P86:P88)</f>
        <v>81327</v>
      </c>
      <c r="Q89" s="18">
        <f>SUM(Q86:Q88)</f>
        <v>69457</v>
      </c>
      <c r="R89" s="18">
        <f>SUM(R86:R88)</f>
        <v>56624</v>
      </c>
      <c r="S89" s="18">
        <f>SUM(S86:S88)</f>
        <v>59128</v>
      </c>
      <c r="T89" s="19">
        <f t="shared" si="4"/>
        <v>4.4221531506075162E-2</v>
      </c>
    </row>
    <row r="90" spans="1:20" x14ac:dyDescent="0.25">
      <c r="A90" s="3" t="s">
        <v>8</v>
      </c>
      <c r="B90" s="11">
        <v>18377</v>
      </c>
      <c r="C90" s="11">
        <v>20032</v>
      </c>
      <c r="D90" s="11">
        <v>22433</v>
      </c>
      <c r="E90" s="11">
        <v>16538</v>
      </c>
      <c r="F90" s="11">
        <v>17737</v>
      </c>
      <c r="G90" s="9">
        <v>20647</v>
      </c>
      <c r="H90" s="9">
        <v>21284</v>
      </c>
      <c r="I90" s="10">
        <v>22018</v>
      </c>
      <c r="J90" s="49">
        <v>21958</v>
      </c>
      <c r="K90" s="10">
        <v>20843</v>
      </c>
      <c r="L90" s="10">
        <v>19014</v>
      </c>
      <c r="M90" s="11">
        <v>22643</v>
      </c>
      <c r="N90" s="11">
        <v>22253</v>
      </c>
      <c r="O90" s="11">
        <v>28807</v>
      </c>
      <c r="P90" s="11">
        <f>+[1]summary!P90</f>
        <v>29132</v>
      </c>
      <c r="Q90" s="11">
        <f>[2]summary!Q90</f>
        <v>21089</v>
      </c>
      <c r="R90" s="11">
        <f>[3]summary!R90</f>
        <v>20144</v>
      </c>
      <c r="S90" s="11">
        <f>'[4]data entry'!$F$22</f>
        <v>20341</v>
      </c>
      <c r="T90" s="12">
        <f t="shared" si="4"/>
        <v>9.7795869737887214E-3</v>
      </c>
    </row>
    <row r="91" spans="1:20" x14ac:dyDescent="0.25">
      <c r="A91" s="3" t="s">
        <v>9</v>
      </c>
      <c r="B91" s="11">
        <v>14936</v>
      </c>
      <c r="C91" s="11">
        <v>16677</v>
      </c>
      <c r="D91" s="11">
        <v>16617</v>
      </c>
      <c r="E91" s="11">
        <v>14848</v>
      </c>
      <c r="F91" s="11">
        <v>16714</v>
      </c>
      <c r="G91" s="9">
        <v>18621</v>
      </c>
      <c r="H91" s="9">
        <v>18073</v>
      </c>
      <c r="I91" s="10">
        <v>18047</v>
      </c>
      <c r="J91" s="49">
        <v>18294</v>
      </c>
      <c r="K91" s="10">
        <v>18916</v>
      </c>
      <c r="L91" s="10">
        <v>18397</v>
      </c>
      <c r="M91" s="11">
        <v>18935</v>
      </c>
      <c r="N91" s="11">
        <v>18500</v>
      </c>
      <c r="O91" s="11">
        <v>22623</v>
      </c>
      <c r="P91" s="11">
        <f>+[1]summary!P91</f>
        <v>23808</v>
      </c>
      <c r="Q91" s="11">
        <f>[2]summary!Q91</f>
        <v>22145</v>
      </c>
      <c r="R91" s="11">
        <f>[3]summary!R91</f>
        <v>17320</v>
      </c>
      <c r="S91" s="11">
        <f>'[4]data entry'!$F$23</f>
        <v>17641</v>
      </c>
      <c r="T91" s="12">
        <f t="shared" si="4"/>
        <v>1.8533487297921477E-2</v>
      </c>
    </row>
    <row r="92" spans="1:20" x14ac:dyDescent="0.25">
      <c r="A92" s="3" t="s">
        <v>10</v>
      </c>
      <c r="B92" s="11">
        <v>12828</v>
      </c>
      <c r="C92" s="11">
        <v>13631</v>
      </c>
      <c r="D92" s="11">
        <v>15808</v>
      </c>
      <c r="E92" s="11">
        <v>12455</v>
      </c>
      <c r="F92" s="11">
        <v>14383</v>
      </c>
      <c r="G92" s="9">
        <v>15542</v>
      </c>
      <c r="H92" s="9">
        <v>16231</v>
      </c>
      <c r="I92" s="10">
        <v>17562</v>
      </c>
      <c r="J92" s="49">
        <v>16605</v>
      </c>
      <c r="K92" s="10">
        <v>16223</v>
      </c>
      <c r="L92" s="10">
        <v>15701</v>
      </c>
      <c r="M92" s="11">
        <v>17528</v>
      </c>
      <c r="N92" s="11">
        <v>17187</v>
      </c>
      <c r="O92" s="11">
        <v>21749</v>
      </c>
      <c r="P92" s="11">
        <f>+[1]summary!P92</f>
        <v>23288</v>
      </c>
      <c r="Q92" s="11">
        <f>[2]summary!Q92</f>
        <v>19392</v>
      </c>
      <c r="R92" s="11">
        <f>[3]summary!R92</f>
        <v>16358</v>
      </c>
      <c r="S92" s="11">
        <f>'[4]data entry'!$F$24</f>
        <v>15453</v>
      </c>
      <c r="T92" s="12">
        <f t="shared" si="4"/>
        <v>-5.5324611810734808E-2</v>
      </c>
    </row>
    <row r="93" spans="1:20" s="24" customFormat="1" ht="14.25" x14ac:dyDescent="0.2">
      <c r="A93" s="17" t="s">
        <v>11</v>
      </c>
      <c r="B93" s="18">
        <v>46141</v>
      </c>
      <c r="C93" s="18">
        <v>50340</v>
      </c>
      <c r="D93" s="18">
        <v>54858</v>
      </c>
      <c r="E93" s="18">
        <v>43841</v>
      </c>
      <c r="F93" s="18">
        <v>48834</v>
      </c>
      <c r="G93" s="18">
        <v>54810</v>
      </c>
      <c r="H93" s="18">
        <v>55588</v>
      </c>
      <c r="I93" s="18">
        <v>57627</v>
      </c>
      <c r="J93" s="50">
        <v>56857</v>
      </c>
      <c r="K93" s="18">
        <v>55982</v>
      </c>
      <c r="L93" s="18">
        <v>53112</v>
      </c>
      <c r="M93" s="18">
        <v>59106</v>
      </c>
      <c r="N93" s="18">
        <v>57940</v>
      </c>
      <c r="O93" s="18">
        <f>SUM(O90:O92)</f>
        <v>73179</v>
      </c>
      <c r="P93" s="18">
        <f>SUM(P90:P92)</f>
        <v>76228</v>
      </c>
      <c r="Q93" s="18">
        <f>SUM(Q90:Q92)</f>
        <v>62626</v>
      </c>
      <c r="R93" s="18">
        <f>SUM(R90:R92)</f>
        <v>53822</v>
      </c>
      <c r="S93" s="18">
        <f>SUM(S90:S92)</f>
        <v>53435</v>
      </c>
      <c r="T93" s="19">
        <f t="shared" si="4"/>
        <v>-7.1903682509011184E-3</v>
      </c>
    </row>
    <row r="94" spans="1:20" x14ac:dyDescent="0.25">
      <c r="A94" s="3" t="s">
        <v>12</v>
      </c>
      <c r="B94" s="11">
        <v>15998</v>
      </c>
      <c r="C94" s="11">
        <v>17617</v>
      </c>
      <c r="D94" s="11">
        <v>18288</v>
      </c>
      <c r="E94" s="11">
        <v>12547</v>
      </c>
      <c r="F94" s="11">
        <v>17464</v>
      </c>
      <c r="G94" s="9">
        <v>18067</v>
      </c>
      <c r="H94" s="9">
        <v>19336</v>
      </c>
      <c r="I94" s="10">
        <v>20830</v>
      </c>
      <c r="J94" s="49">
        <v>18549</v>
      </c>
      <c r="K94" s="10">
        <v>19003</v>
      </c>
      <c r="L94" s="10">
        <v>20092</v>
      </c>
      <c r="M94" s="11">
        <v>21576</v>
      </c>
      <c r="N94" s="11">
        <v>19938</v>
      </c>
      <c r="O94" s="11">
        <f>'[5]data entry'!F25</f>
        <v>25211</v>
      </c>
      <c r="P94" s="11">
        <f>+[1]summary!P94</f>
        <v>26183</v>
      </c>
      <c r="Q94" s="11">
        <f>[2]summary!Q94</f>
        <v>21619</v>
      </c>
      <c r="R94" s="11">
        <f>[3]summary!R94</f>
        <v>19027</v>
      </c>
      <c r="S94" s="11">
        <f>'[4]data entry'!$F$25</f>
        <v>18501</v>
      </c>
      <c r="T94" s="12">
        <f t="shared" si="4"/>
        <v>-2.7644925631996636E-2</v>
      </c>
    </row>
    <row r="95" spans="1:20" x14ac:dyDescent="0.25">
      <c r="A95" s="3" t="s">
        <v>13</v>
      </c>
      <c r="B95" s="11">
        <v>20241</v>
      </c>
      <c r="C95" s="11">
        <v>22906</v>
      </c>
      <c r="D95" s="11">
        <v>22409</v>
      </c>
      <c r="E95" s="11">
        <v>19176</v>
      </c>
      <c r="F95" s="11">
        <v>21983</v>
      </c>
      <c r="G95" s="9">
        <v>22352</v>
      </c>
      <c r="H95" s="9">
        <v>24516</v>
      </c>
      <c r="I95" s="10">
        <v>22577</v>
      </c>
      <c r="J95" s="49">
        <v>21836</v>
      </c>
      <c r="K95" s="10">
        <v>22795</v>
      </c>
      <c r="L95" s="10">
        <v>24478</v>
      </c>
      <c r="M95" s="11">
        <v>26160</v>
      </c>
      <c r="N95" s="11">
        <v>22239</v>
      </c>
      <c r="O95" s="11">
        <f>'[5]data entry'!F26</f>
        <v>27326</v>
      </c>
      <c r="P95" s="11">
        <f>+[1]summary!P95</f>
        <v>30106</v>
      </c>
      <c r="Q95" s="11">
        <f>[2]summary!Q95</f>
        <v>25548</v>
      </c>
      <c r="R95" s="11">
        <f>[3]summary!R95</f>
        <v>20943</v>
      </c>
      <c r="S95" s="11">
        <f>'[4]data entry'!$F$26</f>
        <v>20875</v>
      </c>
      <c r="T95" s="12">
        <f t="shared" si="4"/>
        <v>-3.2469082748412359E-3</v>
      </c>
    </row>
    <row r="96" spans="1:20" x14ac:dyDescent="0.25">
      <c r="A96" s="3" t="s">
        <v>14</v>
      </c>
      <c r="B96" s="11">
        <v>11484</v>
      </c>
      <c r="C96" s="11">
        <v>12189</v>
      </c>
      <c r="D96" s="11">
        <v>5968</v>
      </c>
      <c r="E96" s="11">
        <v>8867</v>
      </c>
      <c r="F96" s="11">
        <v>9628</v>
      </c>
      <c r="G96" s="9">
        <v>10492</v>
      </c>
      <c r="H96" s="9">
        <v>12266</v>
      </c>
      <c r="I96" s="10">
        <v>11745</v>
      </c>
      <c r="J96" s="49">
        <v>10920</v>
      </c>
      <c r="K96" s="10">
        <v>10838</v>
      </c>
      <c r="L96" s="10">
        <v>11135</v>
      </c>
      <c r="M96" s="11">
        <v>12848</v>
      </c>
      <c r="N96" s="11">
        <v>11209</v>
      </c>
      <c r="O96" s="11">
        <f>'[5]data entry'!F27</f>
        <v>14891</v>
      </c>
      <c r="P96" s="11">
        <f>+[1]summary!P96</f>
        <v>15664</v>
      </c>
      <c r="Q96" s="11">
        <f>[2]summary!Q96</f>
        <v>12904</v>
      </c>
      <c r="R96" s="11">
        <f>[3]summary!R96</f>
        <v>11226</v>
      </c>
      <c r="S96" s="11">
        <f>'[4]data entry'!$F$27</f>
        <v>10525</v>
      </c>
      <c r="T96" s="12">
        <f t="shared" si="4"/>
        <v>-6.2444325672545875E-2</v>
      </c>
    </row>
    <row r="97" spans="1:256" s="24" customFormat="1" ht="14.25" x14ac:dyDescent="0.2">
      <c r="A97" s="17" t="s">
        <v>15</v>
      </c>
      <c r="B97" s="18">
        <v>47723</v>
      </c>
      <c r="C97" s="18">
        <v>52712</v>
      </c>
      <c r="D97" s="18">
        <v>46665</v>
      </c>
      <c r="E97" s="18">
        <v>40590</v>
      </c>
      <c r="F97" s="18">
        <v>49075</v>
      </c>
      <c r="G97" s="18">
        <v>50911</v>
      </c>
      <c r="H97" s="18">
        <v>56118</v>
      </c>
      <c r="I97" s="18">
        <v>55152</v>
      </c>
      <c r="J97" s="50">
        <v>51305</v>
      </c>
      <c r="K97" s="18">
        <v>52636</v>
      </c>
      <c r="L97" s="18">
        <v>55705</v>
      </c>
      <c r="M97" s="18">
        <v>60584</v>
      </c>
      <c r="N97" s="18">
        <v>53386</v>
      </c>
      <c r="O97" s="18">
        <f>SUM(O94:O96)</f>
        <v>67428</v>
      </c>
      <c r="P97" s="18">
        <f>SUM(P94:P96)</f>
        <v>71953</v>
      </c>
      <c r="Q97" s="18">
        <f>SUM(Q94:Q96)</f>
        <v>60071</v>
      </c>
      <c r="R97" s="18">
        <f>SUM(R94:R96)</f>
        <v>51196</v>
      </c>
      <c r="S97" s="18">
        <f>SUM(S94:S96)</f>
        <v>49901</v>
      </c>
      <c r="T97" s="19">
        <f t="shared" si="4"/>
        <v>-2.5294944917571685E-2</v>
      </c>
    </row>
    <row r="98" spans="1:256" x14ac:dyDescent="0.25">
      <c r="A98" s="3" t="s">
        <v>16</v>
      </c>
      <c r="B98" s="11">
        <v>13391</v>
      </c>
      <c r="C98" s="11">
        <v>14577</v>
      </c>
      <c r="D98" s="11">
        <v>6483</v>
      </c>
      <c r="E98" s="11">
        <v>11939</v>
      </c>
      <c r="F98" s="11">
        <v>12866</v>
      </c>
      <c r="G98" s="9">
        <v>13098</v>
      </c>
      <c r="H98" s="9">
        <v>12212</v>
      </c>
      <c r="I98" s="7">
        <v>12688</v>
      </c>
      <c r="J98" s="49">
        <v>10199</v>
      </c>
      <c r="K98" s="10">
        <v>12057</v>
      </c>
      <c r="L98" s="10">
        <v>12547</v>
      </c>
      <c r="M98" s="11">
        <v>13323</v>
      </c>
      <c r="N98" s="11">
        <v>12199</v>
      </c>
      <c r="O98" s="11">
        <f>'[5]data entry'!F28</f>
        <v>15412</v>
      </c>
      <c r="P98" s="11">
        <f>+[1]summary!P98</f>
        <v>15156</v>
      </c>
      <c r="Q98" s="11">
        <f>[2]summary!Q98</f>
        <v>12466</v>
      </c>
      <c r="R98" s="11">
        <f>[3]summary!R98</f>
        <v>13258</v>
      </c>
      <c r="S98" s="11">
        <f>'[4]data entry'!$F$28</f>
        <v>12428</v>
      </c>
      <c r="T98" s="12">
        <f t="shared" si="4"/>
        <v>-6.260371096696335E-2</v>
      </c>
    </row>
    <row r="99" spans="1:256" x14ac:dyDescent="0.25">
      <c r="A99" s="3" t="s">
        <v>17</v>
      </c>
      <c r="B99" s="11">
        <v>15703</v>
      </c>
      <c r="C99" s="11">
        <v>17189</v>
      </c>
      <c r="D99" s="11">
        <v>7802</v>
      </c>
      <c r="E99" s="11">
        <v>14754</v>
      </c>
      <c r="F99" s="11">
        <v>16396</v>
      </c>
      <c r="G99" s="9">
        <v>13654</v>
      </c>
      <c r="H99" s="9">
        <v>12012</v>
      </c>
      <c r="I99" s="10">
        <v>16163</v>
      </c>
      <c r="J99" s="49">
        <v>13565</v>
      </c>
      <c r="K99" s="10">
        <v>15429</v>
      </c>
      <c r="L99" s="10">
        <v>14992</v>
      </c>
      <c r="M99" s="11">
        <v>17324</v>
      </c>
      <c r="N99" s="11">
        <v>18863</v>
      </c>
      <c r="O99" s="11">
        <f>'[5]data entry'!F29</f>
        <v>21888</v>
      </c>
      <c r="P99" s="11">
        <f>+[1]summary!P99</f>
        <v>18953</v>
      </c>
      <c r="Q99" s="11">
        <f>[2]summary!Q99</f>
        <v>17308</v>
      </c>
      <c r="R99" s="11">
        <f>[3]summary!R99</f>
        <v>15023</v>
      </c>
      <c r="S99" s="11">
        <f>'[4]data entry'!$F$29</f>
        <v>15109</v>
      </c>
      <c r="T99" s="12">
        <f t="shared" si="4"/>
        <v>5.7245556812886905E-3</v>
      </c>
    </row>
    <row r="100" spans="1:256" x14ac:dyDescent="0.25">
      <c r="A100" s="3" t="s">
        <v>18</v>
      </c>
      <c r="B100" s="11">
        <v>19566</v>
      </c>
      <c r="C100" s="11">
        <v>21787</v>
      </c>
      <c r="D100" s="11">
        <v>13681</v>
      </c>
      <c r="E100" s="11">
        <v>19154</v>
      </c>
      <c r="F100" s="11">
        <v>21412</v>
      </c>
      <c r="G100" s="9">
        <v>19624</v>
      </c>
      <c r="H100" s="9">
        <v>18968</v>
      </c>
      <c r="I100" s="10">
        <v>22254</v>
      </c>
      <c r="J100" s="49">
        <v>18450</v>
      </c>
      <c r="K100" s="10">
        <v>20967</v>
      </c>
      <c r="L100" s="10">
        <v>23034</v>
      </c>
      <c r="M100" s="11">
        <v>24324</v>
      </c>
      <c r="N100" s="11">
        <v>26653</v>
      </c>
      <c r="O100" s="11">
        <f>'[5]data entry'!F30</f>
        <v>28886</v>
      </c>
      <c r="P100" s="11">
        <f>+[1]summary!P100</f>
        <v>25338</v>
      </c>
      <c r="Q100" s="11">
        <f>[2]summary!Q100</f>
        <v>20950</v>
      </c>
      <c r="R100" s="11">
        <f>[3]summary!R100</f>
        <v>20511</v>
      </c>
      <c r="S100" s="11">
        <f>'[4]data entry'!$F$30</f>
        <v>19688</v>
      </c>
      <c r="T100" s="12">
        <f t="shared" si="4"/>
        <v>-4.0124811076983083E-2</v>
      </c>
    </row>
    <row r="101" spans="1:256" s="24" customFormat="1" ht="14.25" x14ac:dyDescent="0.2">
      <c r="A101" s="17" t="s">
        <v>19</v>
      </c>
      <c r="B101" s="18">
        <v>48660</v>
      </c>
      <c r="C101" s="18">
        <v>53553</v>
      </c>
      <c r="D101" s="18">
        <v>27966</v>
      </c>
      <c r="E101" s="18">
        <v>45847</v>
      </c>
      <c r="F101" s="18">
        <v>50674</v>
      </c>
      <c r="G101" s="18">
        <v>46376</v>
      </c>
      <c r="H101" s="18">
        <v>43192</v>
      </c>
      <c r="I101" s="18">
        <v>38417</v>
      </c>
      <c r="J101" s="18">
        <v>42214</v>
      </c>
      <c r="K101" s="18">
        <v>48453</v>
      </c>
      <c r="L101" s="18">
        <v>50573</v>
      </c>
      <c r="M101" s="18">
        <v>54971</v>
      </c>
      <c r="N101" s="18">
        <v>57715</v>
      </c>
      <c r="O101" s="18">
        <f>SUM(O98:O100)</f>
        <v>66186</v>
      </c>
      <c r="P101" s="18">
        <f>SUM(P98:P100)</f>
        <v>59447</v>
      </c>
      <c r="Q101" s="18">
        <f>SUM(Q98:Q100)</f>
        <v>50724</v>
      </c>
      <c r="R101" s="18">
        <f>SUM(R98:R100)</f>
        <v>48792</v>
      </c>
      <c r="S101" s="18">
        <f>SUM(S98:S100)</f>
        <v>47225</v>
      </c>
      <c r="T101" s="19">
        <f t="shared" si="4"/>
        <v>-3.2115920642728314E-2</v>
      </c>
    </row>
    <row r="102" spans="1:256" x14ac:dyDescent="0.25">
      <c r="A102" s="28" t="s">
        <v>20</v>
      </c>
      <c r="B102" s="47">
        <v>194536</v>
      </c>
      <c r="C102" s="47">
        <v>215823</v>
      </c>
      <c r="D102" s="47">
        <v>195221</v>
      </c>
      <c r="E102" s="47">
        <v>173205</v>
      </c>
      <c r="F102" s="47">
        <v>208864</v>
      </c>
      <c r="G102" s="47">
        <v>215957</v>
      </c>
      <c r="H102" s="47">
        <v>215759</v>
      </c>
      <c r="I102" s="47">
        <v>170347</v>
      </c>
      <c r="J102" s="47">
        <v>211733</v>
      </c>
      <c r="K102" s="47">
        <v>215185</v>
      </c>
      <c r="L102" s="47">
        <v>213736</v>
      </c>
      <c r="M102" s="47">
        <v>235453</v>
      </c>
      <c r="N102" s="47">
        <v>239299</v>
      </c>
      <c r="O102" s="47">
        <f>O101+O97+O93+O89</f>
        <v>280149</v>
      </c>
      <c r="P102" s="47">
        <f>P101+P97+P93+P89</f>
        <v>288955</v>
      </c>
      <c r="Q102" s="47">
        <f>[2]summary!Q102</f>
        <v>242878</v>
      </c>
      <c r="R102" s="47">
        <f>[3]summary!R102</f>
        <v>210434</v>
      </c>
      <c r="S102" s="47">
        <f>S101+S97+S93+S89</f>
        <v>209689</v>
      </c>
      <c r="T102" s="30">
        <f t="shared" si="4"/>
        <v>-3.5403024226123153E-3</v>
      </c>
    </row>
    <row r="103" spans="1:256" x14ac:dyDescent="0.25">
      <c r="A103" s="1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16"/>
      <c r="Q103" s="13"/>
      <c r="R103" s="13"/>
      <c r="S103" s="13"/>
    </row>
    <row r="104" spans="1:256" x14ac:dyDescent="0.2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51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6" s="56" customFormat="1" ht="20.25" x14ac:dyDescent="0.3">
      <c r="A105" s="52" t="s">
        <v>26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55"/>
      <c r="N105" s="55"/>
      <c r="O105" s="55"/>
      <c r="P105" s="55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3"/>
      <c r="DX105" s="143"/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43"/>
      <c r="FI105" s="143"/>
      <c r="FJ105" s="143"/>
      <c r="FK105" s="143"/>
      <c r="FL105" s="143"/>
      <c r="FM105" s="143"/>
      <c r="FN105" s="143"/>
      <c r="FO105" s="143"/>
      <c r="FP105" s="143"/>
      <c r="FQ105" s="143"/>
      <c r="FR105" s="143"/>
      <c r="FS105" s="143"/>
      <c r="FT105" s="143"/>
      <c r="FU105" s="143"/>
      <c r="FV105" s="143"/>
      <c r="FW105" s="143"/>
      <c r="FX105" s="143"/>
      <c r="FY105" s="143"/>
      <c r="FZ105" s="143"/>
      <c r="GA105" s="143"/>
      <c r="GB105" s="143"/>
      <c r="GC105" s="143"/>
      <c r="GD105" s="143"/>
      <c r="GE105" s="143"/>
      <c r="GF105" s="143"/>
      <c r="GG105" s="143"/>
      <c r="GH105" s="143"/>
      <c r="GI105" s="143"/>
      <c r="GJ105" s="143"/>
      <c r="GK105" s="143"/>
      <c r="GL105" s="143"/>
      <c r="GM105" s="143"/>
      <c r="GN105" s="143"/>
      <c r="GO105" s="143"/>
      <c r="GP105" s="143"/>
      <c r="GQ105" s="143"/>
      <c r="GR105" s="143"/>
      <c r="GS105" s="143"/>
      <c r="GT105" s="143"/>
      <c r="GU105" s="143"/>
      <c r="GV105" s="143"/>
      <c r="GW105" s="143"/>
      <c r="GX105" s="143"/>
      <c r="GY105" s="143"/>
      <c r="GZ105" s="143"/>
      <c r="HA105" s="143"/>
      <c r="HB105" s="143"/>
      <c r="HC105" s="143"/>
      <c r="HD105" s="143"/>
      <c r="HE105" s="143"/>
      <c r="HF105" s="143"/>
      <c r="HG105" s="143"/>
      <c r="HH105" s="143"/>
      <c r="HI105" s="143"/>
      <c r="HJ105" s="143"/>
      <c r="HK105" s="143"/>
      <c r="HL105" s="143"/>
      <c r="HM105" s="143"/>
      <c r="HN105" s="143"/>
      <c r="HO105" s="143"/>
      <c r="HP105" s="143"/>
      <c r="HQ105" s="143"/>
      <c r="HR105" s="143"/>
      <c r="HS105" s="143"/>
      <c r="HT105" s="143"/>
      <c r="HU105" s="143"/>
      <c r="HV105" s="143"/>
      <c r="HW105" s="143"/>
      <c r="HX105" s="143"/>
      <c r="HY105" s="143"/>
      <c r="HZ105" s="143"/>
      <c r="IA105" s="143"/>
      <c r="IB105" s="143"/>
      <c r="IC105" s="143"/>
      <c r="ID105" s="143"/>
      <c r="IE105" s="143"/>
      <c r="IF105" s="143"/>
      <c r="IG105" s="143"/>
      <c r="IH105" s="143"/>
      <c r="II105" s="143"/>
      <c r="IJ105" s="143"/>
      <c r="IK105" s="143"/>
      <c r="IL105" s="143"/>
      <c r="IM105" s="143"/>
      <c r="IN105" s="143"/>
      <c r="IO105" s="143"/>
      <c r="IP105" s="143"/>
      <c r="IQ105" s="143"/>
      <c r="IR105" s="143"/>
      <c r="IS105" s="143"/>
      <c r="IT105" s="143"/>
      <c r="IU105" s="143"/>
      <c r="IV105" s="143"/>
    </row>
    <row r="106" spans="1:256" x14ac:dyDescent="0.25">
      <c r="A106" s="57" t="s">
        <v>22</v>
      </c>
      <c r="B106" s="4" t="s">
        <v>27</v>
      </c>
      <c r="C106" s="4" t="s">
        <v>28</v>
      </c>
      <c r="D106" s="4" t="s">
        <v>29</v>
      </c>
      <c r="E106" s="4" t="s">
        <v>30</v>
      </c>
      <c r="F106" s="4" t="s">
        <v>31</v>
      </c>
      <c r="G106" s="4" t="s">
        <v>32</v>
      </c>
      <c r="H106" s="4" t="s">
        <v>33</v>
      </c>
      <c r="I106" s="4" t="s">
        <v>34</v>
      </c>
      <c r="J106" s="4" t="s">
        <v>35</v>
      </c>
      <c r="K106" s="58" t="s">
        <v>36</v>
      </c>
      <c r="L106" s="4" t="s">
        <v>37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6" x14ac:dyDescent="0.25">
      <c r="A107" s="3" t="s">
        <v>4</v>
      </c>
      <c r="B107" s="7">
        <f>[3]summary!B168</f>
        <v>5046</v>
      </c>
      <c r="C107" s="7">
        <f>[3]summary!C168</f>
        <v>641</v>
      </c>
      <c r="D107" s="7">
        <f>[3]summary!D168</f>
        <v>404</v>
      </c>
      <c r="E107" s="7">
        <f>[3]summary!E168</f>
        <v>404</v>
      </c>
      <c r="F107" s="7">
        <f>[3]summary!F168</f>
        <v>76</v>
      </c>
      <c r="G107" s="33">
        <f>[3]summary!G168</f>
        <v>1334</v>
      </c>
      <c r="H107" s="33">
        <f>[3]summary!H168</f>
        <v>473</v>
      </c>
      <c r="I107" s="33">
        <f>[3]summary!I168</f>
        <v>648</v>
      </c>
      <c r="J107" s="33">
        <f>[3]summary!J168</f>
        <v>645</v>
      </c>
      <c r="K107" s="10">
        <f>[3]summary!K168</f>
        <v>392</v>
      </c>
      <c r="L107" s="59">
        <f>SUM(B107:K107)</f>
        <v>10063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6" x14ac:dyDescent="0.25">
      <c r="A108" s="3" t="s">
        <v>5</v>
      </c>
      <c r="B108" s="7">
        <f>[3]summary!B169</f>
        <v>5102</v>
      </c>
      <c r="C108" s="7">
        <f>[3]summary!C169</f>
        <v>650</v>
      </c>
      <c r="D108" s="7">
        <f>[3]summary!D169</f>
        <v>433</v>
      </c>
      <c r="E108" s="7">
        <f>[3]summary!E169</f>
        <v>252</v>
      </c>
      <c r="F108" s="7">
        <f>[3]summary!F169</f>
        <v>55</v>
      </c>
      <c r="G108" s="33">
        <f>[3]summary!G169</f>
        <v>1474</v>
      </c>
      <c r="H108" s="33">
        <f>[3]summary!H169</f>
        <v>501</v>
      </c>
      <c r="I108" s="33">
        <f>[3]summary!I169</f>
        <v>663</v>
      </c>
      <c r="J108" s="33">
        <f>[3]summary!J169</f>
        <v>582</v>
      </c>
      <c r="K108" s="10">
        <f>[3]summary!K169</f>
        <v>322</v>
      </c>
      <c r="L108" s="59">
        <f>SUM(B108:K108)</f>
        <v>10034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6" x14ac:dyDescent="0.25">
      <c r="A109" s="3" t="s">
        <v>6</v>
      </c>
      <c r="B109" s="7">
        <f>[3]summary!B170</f>
        <v>6161</v>
      </c>
      <c r="C109" s="7">
        <f>[3]summary!C170</f>
        <v>748</v>
      </c>
      <c r="D109" s="7">
        <f>[3]summary!D170</f>
        <v>381</v>
      </c>
      <c r="E109" s="7">
        <f>[3]summary!E170</f>
        <v>197</v>
      </c>
      <c r="F109" s="7">
        <f>[3]summary!F170</f>
        <v>137</v>
      </c>
      <c r="G109" s="33">
        <f>[3]summary!G170</f>
        <v>1412</v>
      </c>
      <c r="H109" s="33">
        <f>[3]summary!H170</f>
        <v>509</v>
      </c>
      <c r="I109" s="33">
        <f>[3]summary!I170</f>
        <v>599</v>
      </c>
      <c r="J109" s="33">
        <f>[3]summary!J170</f>
        <v>710</v>
      </c>
      <c r="K109" s="10">
        <f>[3]summary!K170</f>
        <v>298</v>
      </c>
      <c r="L109" s="59">
        <f>SUM(B109:K109)</f>
        <v>11152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6" x14ac:dyDescent="0.25">
      <c r="A110" s="17" t="s">
        <v>7</v>
      </c>
      <c r="B110" s="18">
        <f t="shared" ref="B110:K110" si="5">SUM(B107:B109)</f>
        <v>16309</v>
      </c>
      <c r="C110" s="18">
        <f t="shared" si="5"/>
        <v>2039</v>
      </c>
      <c r="D110" s="18">
        <f t="shared" si="5"/>
        <v>1218</v>
      </c>
      <c r="E110" s="18">
        <f t="shared" si="5"/>
        <v>853</v>
      </c>
      <c r="F110" s="18">
        <f t="shared" si="5"/>
        <v>268</v>
      </c>
      <c r="G110" s="18">
        <f t="shared" si="5"/>
        <v>4220</v>
      </c>
      <c r="H110" s="18">
        <f t="shared" si="5"/>
        <v>1483</v>
      </c>
      <c r="I110" s="18">
        <f t="shared" si="5"/>
        <v>1910</v>
      </c>
      <c r="J110" s="18">
        <f t="shared" si="5"/>
        <v>1937</v>
      </c>
      <c r="K110" s="18">
        <f t="shared" si="5"/>
        <v>1012</v>
      </c>
      <c r="L110" s="50">
        <f>SUM(B110:K110)</f>
        <v>31249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6" x14ac:dyDescent="0.25">
      <c r="A111" s="3" t="s">
        <v>8</v>
      </c>
      <c r="B111" s="7">
        <f>[3]summary!B172</f>
        <v>6173</v>
      </c>
      <c r="C111" s="7">
        <f>[3]summary!C172</f>
        <v>560</v>
      </c>
      <c r="D111" s="7">
        <f>[3]summary!D172</f>
        <v>501</v>
      </c>
      <c r="E111" s="7">
        <f>[3]summary!E172</f>
        <v>178</v>
      </c>
      <c r="F111" s="7">
        <f>[3]summary!F172</f>
        <v>79</v>
      </c>
      <c r="G111" s="33">
        <f>[3]summary!G172</f>
        <v>1124</v>
      </c>
      <c r="H111" s="33">
        <f>[3]summary!H172</f>
        <v>793</v>
      </c>
      <c r="I111" s="33">
        <f>[3]summary!I172</f>
        <v>851</v>
      </c>
      <c r="J111" s="33">
        <f>[3]summary!J172</f>
        <v>881</v>
      </c>
      <c r="K111" s="10">
        <f>[3]summary!K172</f>
        <v>413</v>
      </c>
      <c r="L111" s="59">
        <f t="shared" ref="L111:L121" si="6">SUM(B111:K111)</f>
        <v>11553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6" x14ac:dyDescent="0.25">
      <c r="A112" s="3" t="s">
        <v>9</v>
      </c>
      <c r="B112" s="7">
        <f>[3]summary!B173</f>
        <v>5037</v>
      </c>
      <c r="C112" s="7">
        <f>[3]summary!C173</f>
        <v>238</v>
      </c>
      <c r="D112" s="7">
        <f>[3]summary!D173</f>
        <v>387</v>
      </c>
      <c r="E112" s="7">
        <f>[3]summary!E173</f>
        <v>119</v>
      </c>
      <c r="F112" s="7">
        <f>[3]summary!F173</f>
        <v>43</v>
      </c>
      <c r="G112" s="33">
        <f>[3]summary!G173</f>
        <v>1000</v>
      </c>
      <c r="H112" s="33">
        <f>[3]summary!H173</f>
        <v>607</v>
      </c>
      <c r="I112" s="33">
        <f>[3]summary!I173</f>
        <v>672</v>
      </c>
      <c r="J112" s="33">
        <f>[3]summary!J173</f>
        <v>631</v>
      </c>
      <c r="K112" s="10">
        <f>[3]summary!K173</f>
        <v>271</v>
      </c>
      <c r="L112" s="59">
        <f t="shared" si="6"/>
        <v>9005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6" x14ac:dyDescent="0.25">
      <c r="A113" s="3" t="s">
        <v>10</v>
      </c>
      <c r="B113" s="7">
        <f>[3]summary!B174</f>
        <v>5091</v>
      </c>
      <c r="C113" s="7">
        <f>[3]summary!C174</f>
        <v>224</v>
      </c>
      <c r="D113" s="7">
        <f>[3]summary!D174</f>
        <v>291</v>
      </c>
      <c r="E113" s="7">
        <f>[3]summary!E174</f>
        <v>184</v>
      </c>
      <c r="F113" s="7">
        <f>[3]summary!F174</f>
        <v>164</v>
      </c>
      <c r="G113" s="33">
        <f>[3]summary!G174</f>
        <v>608</v>
      </c>
      <c r="H113" s="33">
        <f>[3]summary!H174</f>
        <v>650</v>
      </c>
      <c r="I113" s="33">
        <f>[3]summary!I174</f>
        <v>689</v>
      </c>
      <c r="J113" s="33">
        <f>[3]summary!J174</f>
        <v>690</v>
      </c>
      <c r="K113" s="10">
        <f>[3]summary!K174</f>
        <v>231</v>
      </c>
      <c r="L113" s="59">
        <f t="shared" si="6"/>
        <v>8822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6" x14ac:dyDescent="0.25">
      <c r="A114" s="17" t="s">
        <v>11</v>
      </c>
      <c r="B114" s="18">
        <f t="shared" ref="B114:K114" si="7">SUM(B111:B113)</f>
        <v>16301</v>
      </c>
      <c r="C114" s="18">
        <f t="shared" si="7"/>
        <v>1022</v>
      </c>
      <c r="D114" s="18">
        <f t="shared" si="7"/>
        <v>1179</v>
      </c>
      <c r="E114" s="18">
        <f t="shared" si="7"/>
        <v>481</v>
      </c>
      <c r="F114" s="18">
        <f t="shared" si="7"/>
        <v>286</v>
      </c>
      <c r="G114" s="18">
        <f t="shared" si="7"/>
        <v>2732</v>
      </c>
      <c r="H114" s="18">
        <f t="shared" si="7"/>
        <v>2050</v>
      </c>
      <c r="I114" s="18">
        <f t="shared" si="7"/>
        <v>2212</v>
      </c>
      <c r="J114" s="18">
        <f t="shared" si="7"/>
        <v>2202</v>
      </c>
      <c r="K114" s="18">
        <f t="shared" si="7"/>
        <v>915</v>
      </c>
      <c r="L114" s="50">
        <f>SUM(B114:K114)</f>
        <v>29380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6" x14ac:dyDescent="0.25">
      <c r="A115" s="3" t="s">
        <v>12</v>
      </c>
      <c r="B115" s="7">
        <f>[3]summary!B176</f>
        <v>5984</v>
      </c>
      <c r="C115" s="7">
        <f>[3]summary!C176</f>
        <v>287</v>
      </c>
      <c r="D115" s="7">
        <f>[3]summary!D176</f>
        <v>472</v>
      </c>
      <c r="E115" s="7">
        <f>[3]summary!E176</f>
        <v>143</v>
      </c>
      <c r="F115" s="7">
        <f>[3]summary!F176</f>
        <v>42</v>
      </c>
      <c r="G115" s="33">
        <f>[3]summary!G176</f>
        <v>1068</v>
      </c>
      <c r="H115" s="33">
        <f>[3]summary!H176</f>
        <v>1013</v>
      </c>
      <c r="I115" s="33">
        <f>[3]summary!I176</f>
        <v>998</v>
      </c>
      <c r="J115" s="33">
        <f>[3]summary!J176</f>
        <v>1267</v>
      </c>
      <c r="K115" s="10">
        <f>[3]summary!K176</f>
        <v>262</v>
      </c>
      <c r="L115" s="59">
        <f t="shared" si="6"/>
        <v>11536</v>
      </c>
      <c r="M115" s="16"/>
      <c r="N115" s="60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6" x14ac:dyDescent="0.25">
      <c r="A116" s="3" t="s">
        <v>13</v>
      </c>
      <c r="B116" s="7">
        <f>[3]summary!B177</f>
        <v>3775</v>
      </c>
      <c r="C116" s="7">
        <f>[3]summary!C177</f>
        <v>242</v>
      </c>
      <c r="D116" s="7">
        <f>[3]summary!D177</f>
        <v>360</v>
      </c>
      <c r="E116" s="7">
        <f>[3]summary!E177</f>
        <v>469</v>
      </c>
      <c r="F116" s="7">
        <f>[3]summary!F177</f>
        <v>44</v>
      </c>
      <c r="G116" s="33">
        <f>[3]summary!G177</f>
        <v>1201</v>
      </c>
      <c r="H116" s="33">
        <f>[3]summary!H177</f>
        <v>1269</v>
      </c>
      <c r="I116" s="33">
        <f>[3]summary!I177</f>
        <v>1370</v>
      </c>
      <c r="J116" s="33">
        <f>[3]summary!J177</f>
        <v>1156</v>
      </c>
      <c r="K116" s="10">
        <f>[3]summary!K177</f>
        <v>198</v>
      </c>
      <c r="L116" s="59">
        <f t="shared" si="6"/>
        <v>10084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6" x14ac:dyDescent="0.25">
      <c r="A117" s="3" t="s">
        <v>14</v>
      </c>
      <c r="B117" s="7">
        <f>[3]summary!B178</f>
        <v>1450</v>
      </c>
      <c r="C117" s="7">
        <f>[3]summary!C178</f>
        <v>219</v>
      </c>
      <c r="D117" s="7">
        <f>[3]summary!D178</f>
        <v>188</v>
      </c>
      <c r="E117" s="7">
        <f>[3]summary!E178</f>
        <v>33</v>
      </c>
      <c r="F117" s="7">
        <f>[3]summary!F178</f>
        <v>20</v>
      </c>
      <c r="G117" s="33">
        <f>[3]summary!G178</f>
        <v>356</v>
      </c>
      <c r="H117" s="33">
        <f>[3]summary!H178</f>
        <v>331</v>
      </c>
      <c r="I117" s="33">
        <f>[3]summary!I178</f>
        <v>488</v>
      </c>
      <c r="J117" s="33">
        <f>[3]summary!J178</f>
        <v>599</v>
      </c>
      <c r="K117" s="10">
        <f>[3]summary!K178</f>
        <v>131</v>
      </c>
      <c r="L117" s="59">
        <f t="shared" si="6"/>
        <v>3815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6" x14ac:dyDescent="0.25">
      <c r="A118" s="17" t="s">
        <v>15</v>
      </c>
      <c r="B118" s="18">
        <f t="shared" ref="B118:K118" si="8">SUM(B115:B117)</f>
        <v>11209</v>
      </c>
      <c r="C118" s="18">
        <f t="shared" si="8"/>
        <v>748</v>
      </c>
      <c r="D118" s="18">
        <f t="shared" si="8"/>
        <v>1020</v>
      </c>
      <c r="E118" s="18">
        <f t="shared" si="8"/>
        <v>645</v>
      </c>
      <c r="F118" s="18">
        <f t="shared" si="8"/>
        <v>106</v>
      </c>
      <c r="G118" s="18">
        <f t="shared" si="8"/>
        <v>2625</v>
      </c>
      <c r="H118" s="18">
        <f t="shared" si="8"/>
        <v>2613</v>
      </c>
      <c r="I118" s="18">
        <f t="shared" si="8"/>
        <v>2856</v>
      </c>
      <c r="J118" s="18">
        <f t="shared" si="8"/>
        <v>3022</v>
      </c>
      <c r="K118" s="18">
        <f t="shared" si="8"/>
        <v>591</v>
      </c>
      <c r="L118" s="50">
        <f>SUM(B118:K118)</f>
        <v>25435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6" x14ac:dyDescent="0.25">
      <c r="A119" s="3" t="s">
        <v>16</v>
      </c>
      <c r="B119" s="7">
        <f>[3]summary!B180</f>
        <v>2563</v>
      </c>
      <c r="C119" s="7">
        <f>[3]summary!C180</f>
        <v>177</v>
      </c>
      <c r="D119" s="7">
        <f>[3]summary!D180</f>
        <v>310</v>
      </c>
      <c r="E119" s="7">
        <f>[3]summary!E180</f>
        <v>32</v>
      </c>
      <c r="F119" s="7">
        <f>[3]summary!F180</f>
        <v>48</v>
      </c>
      <c r="G119" s="33">
        <f>[3]summary!G180</f>
        <v>653</v>
      </c>
      <c r="H119" s="33">
        <f>[3]summary!H180</f>
        <v>560</v>
      </c>
      <c r="I119" s="33">
        <f>[3]summary!I180</f>
        <v>736</v>
      </c>
      <c r="J119" s="33">
        <f>[3]summary!J180</f>
        <v>844</v>
      </c>
      <c r="K119" s="10">
        <f>[3]summary!K180</f>
        <v>194</v>
      </c>
      <c r="L119" s="59">
        <f t="shared" si="6"/>
        <v>6117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6" x14ac:dyDescent="0.25">
      <c r="A120" s="3" t="s">
        <v>17</v>
      </c>
      <c r="B120" s="7">
        <f>[3]summary!B181</f>
        <v>4594</v>
      </c>
      <c r="C120" s="7">
        <f>[3]summary!C181</f>
        <v>491</v>
      </c>
      <c r="D120" s="7">
        <f>[3]summary!D181</f>
        <v>378</v>
      </c>
      <c r="E120" s="7">
        <f>[3]summary!E181</f>
        <v>112</v>
      </c>
      <c r="F120" s="7">
        <f>[3]summary!F181</f>
        <v>98</v>
      </c>
      <c r="G120" s="33">
        <f>[3]summary!G181</f>
        <v>956</v>
      </c>
      <c r="H120" s="33">
        <f>[3]summary!H181</f>
        <v>433</v>
      </c>
      <c r="I120" s="33">
        <f>[3]summary!I181</f>
        <v>510</v>
      </c>
      <c r="J120" s="33">
        <f>[3]summary!J181</f>
        <v>707</v>
      </c>
      <c r="K120" s="10">
        <f>[3]summary!K181</f>
        <v>213</v>
      </c>
      <c r="L120" s="59">
        <f t="shared" si="6"/>
        <v>8492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6" x14ac:dyDescent="0.25">
      <c r="A121" s="3" t="s">
        <v>18</v>
      </c>
      <c r="B121" s="7">
        <f>[3]summary!B182</f>
        <v>6397</v>
      </c>
      <c r="C121" s="7">
        <f>[3]summary!C182</f>
        <v>633</v>
      </c>
      <c r="D121" s="7">
        <f>[3]summary!D182</f>
        <v>562</v>
      </c>
      <c r="E121" s="7">
        <f>[3]summary!E182</f>
        <v>262</v>
      </c>
      <c r="F121" s="7">
        <f>[3]summary!F182</f>
        <v>125</v>
      </c>
      <c r="G121" s="33">
        <f>[3]summary!G182</f>
        <v>1243</v>
      </c>
      <c r="H121" s="33">
        <f>[3]summary!H182</f>
        <v>476</v>
      </c>
      <c r="I121" s="33">
        <f>[3]summary!I182</f>
        <v>671</v>
      </c>
      <c r="J121" s="33">
        <f>[3]summary!J182</f>
        <v>754</v>
      </c>
      <c r="K121" s="10">
        <f>[3]summary!K182</f>
        <v>319</v>
      </c>
      <c r="L121" s="59">
        <f t="shared" si="6"/>
        <v>11442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6" x14ac:dyDescent="0.25">
      <c r="A122" s="17" t="s">
        <v>19</v>
      </c>
      <c r="B122" s="18">
        <f t="shared" ref="B122:K122" si="9">SUM(B119:B121)</f>
        <v>13554</v>
      </c>
      <c r="C122" s="18">
        <f t="shared" si="9"/>
        <v>1301</v>
      </c>
      <c r="D122" s="18">
        <f t="shared" si="9"/>
        <v>1250</v>
      </c>
      <c r="E122" s="18">
        <f t="shared" si="9"/>
        <v>406</v>
      </c>
      <c r="F122" s="18">
        <f t="shared" si="9"/>
        <v>271</v>
      </c>
      <c r="G122" s="18">
        <f t="shared" si="9"/>
        <v>2852</v>
      </c>
      <c r="H122" s="18">
        <f t="shared" si="9"/>
        <v>1469</v>
      </c>
      <c r="I122" s="18">
        <f t="shared" si="9"/>
        <v>1917</v>
      </c>
      <c r="J122" s="18">
        <f t="shared" si="9"/>
        <v>2305</v>
      </c>
      <c r="K122" s="18">
        <f t="shared" si="9"/>
        <v>726</v>
      </c>
      <c r="L122" s="50">
        <f>SUM(B122:K122)</f>
        <v>26051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6" x14ac:dyDescent="0.25">
      <c r="A123" s="28" t="s">
        <v>20</v>
      </c>
      <c r="B123" s="47">
        <f>B110+B114+B118+B122</f>
        <v>57373</v>
      </c>
      <c r="C123" s="47">
        <f t="shared" ref="C123:L123" si="10">C110+C114+C118+C122</f>
        <v>5110</v>
      </c>
      <c r="D123" s="47">
        <f t="shared" si="10"/>
        <v>4667</v>
      </c>
      <c r="E123" s="47">
        <f t="shared" si="10"/>
        <v>2385</v>
      </c>
      <c r="F123" s="47">
        <f t="shared" si="10"/>
        <v>931</v>
      </c>
      <c r="G123" s="47">
        <f t="shared" si="10"/>
        <v>12429</v>
      </c>
      <c r="H123" s="47">
        <f t="shared" si="10"/>
        <v>7615</v>
      </c>
      <c r="I123" s="47">
        <f t="shared" si="10"/>
        <v>8895</v>
      </c>
      <c r="J123" s="47">
        <f t="shared" si="10"/>
        <v>9466</v>
      </c>
      <c r="K123" s="47">
        <f t="shared" si="10"/>
        <v>3244</v>
      </c>
      <c r="L123" s="47">
        <f t="shared" si="10"/>
        <v>112115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6" x14ac:dyDescent="0.25">
      <c r="A124" s="24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6" s="56" customFormat="1" ht="20.25" x14ac:dyDescent="0.3">
      <c r="A125" s="52" t="s">
        <v>38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4"/>
      <c r="M125" s="55"/>
      <c r="N125" s="55"/>
      <c r="O125" s="55"/>
      <c r="P125" s="55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/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3"/>
      <c r="FL125" s="143"/>
      <c r="FM125" s="143"/>
      <c r="FN125" s="143"/>
      <c r="FO125" s="143"/>
      <c r="FP125" s="143"/>
      <c r="FQ125" s="143"/>
      <c r="FR125" s="143"/>
      <c r="FS125" s="143"/>
      <c r="FT125" s="143"/>
      <c r="FU125" s="143"/>
      <c r="FV125" s="143"/>
      <c r="FW125" s="143"/>
      <c r="FX125" s="143"/>
      <c r="FY125" s="143"/>
      <c r="FZ125" s="143"/>
      <c r="GA125" s="143"/>
      <c r="GB125" s="143"/>
      <c r="GC125" s="143"/>
      <c r="GD125" s="143"/>
      <c r="GE125" s="143"/>
      <c r="GF125" s="143"/>
      <c r="GG125" s="143"/>
      <c r="GH125" s="143"/>
      <c r="GI125" s="143"/>
      <c r="GJ125" s="143"/>
      <c r="GK125" s="143"/>
      <c r="GL125" s="143"/>
      <c r="GM125" s="143"/>
      <c r="GN125" s="143"/>
      <c r="GO125" s="143"/>
      <c r="GP125" s="143"/>
      <c r="GQ125" s="143"/>
      <c r="GR125" s="143"/>
      <c r="GS125" s="143"/>
      <c r="GT125" s="143"/>
      <c r="GU125" s="143"/>
      <c r="GV125" s="143"/>
      <c r="GW125" s="143"/>
      <c r="GX125" s="143"/>
      <c r="GY125" s="143"/>
      <c r="GZ125" s="143"/>
      <c r="HA125" s="143"/>
      <c r="HB125" s="143"/>
      <c r="HC125" s="143"/>
      <c r="HD125" s="143"/>
      <c r="HE125" s="143"/>
      <c r="HF125" s="143"/>
      <c r="HG125" s="143"/>
      <c r="HH125" s="143"/>
      <c r="HI125" s="143"/>
      <c r="HJ125" s="143"/>
      <c r="HK125" s="143"/>
      <c r="HL125" s="143"/>
      <c r="HM125" s="143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  <c r="IG125" s="143"/>
      <c r="IH125" s="143"/>
      <c r="II125" s="143"/>
      <c r="IJ125" s="143"/>
      <c r="IK125" s="143"/>
      <c r="IL125" s="143"/>
      <c r="IM125" s="143"/>
      <c r="IN125" s="143"/>
      <c r="IO125" s="143"/>
      <c r="IP125" s="143"/>
      <c r="IQ125" s="143"/>
      <c r="IR125" s="143"/>
      <c r="IS125" s="143"/>
      <c r="IT125" s="143"/>
      <c r="IU125" s="143"/>
      <c r="IV125" s="143"/>
    </row>
    <row r="126" spans="1:256" x14ac:dyDescent="0.25">
      <c r="A126" s="57" t="s">
        <v>22</v>
      </c>
      <c r="B126" s="4" t="s">
        <v>27</v>
      </c>
      <c r="C126" s="4" t="s">
        <v>28</v>
      </c>
      <c r="D126" s="4" t="s">
        <v>29</v>
      </c>
      <c r="E126" s="4" t="s">
        <v>30</v>
      </c>
      <c r="F126" s="4" t="s">
        <v>31</v>
      </c>
      <c r="G126" s="4" t="s">
        <v>32</v>
      </c>
      <c r="H126" s="4" t="s">
        <v>33</v>
      </c>
      <c r="I126" s="4" t="s">
        <v>34</v>
      </c>
      <c r="J126" s="4" t="s">
        <v>35</v>
      </c>
      <c r="K126" s="58" t="s">
        <v>36</v>
      </c>
      <c r="L126" s="4" t="s">
        <v>20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6" x14ac:dyDescent="0.25">
      <c r="A127" s="3" t="s">
        <v>4</v>
      </c>
      <c r="B127" s="7">
        <f>[3]summary!B188</f>
        <v>3081</v>
      </c>
      <c r="C127" s="7">
        <f>[3]summary!C188</f>
        <v>234</v>
      </c>
      <c r="D127" s="7">
        <f>[3]summary!D188</f>
        <v>240</v>
      </c>
      <c r="E127" s="7">
        <f>[3]summary!E188</f>
        <v>181</v>
      </c>
      <c r="F127" s="7">
        <f>[3]summary!F188</f>
        <v>38</v>
      </c>
      <c r="G127" s="7">
        <f>[3]summary!G188</f>
        <v>267</v>
      </c>
      <c r="H127" s="7">
        <f>[3]summary!H188</f>
        <v>148</v>
      </c>
      <c r="I127" s="7">
        <f>[3]summary!I188</f>
        <v>190</v>
      </c>
      <c r="J127" s="7">
        <f>[3]summary!J188</f>
        <v>447</v>
      </c>
      <c r="K127" s="7">
        <f>[3]summary!K188</f>
        <v>132</v>
      </c>
      <c r="L127" s="59">
        <f>SUM(B127:K127)</f>
        <v>4958</v>
      </c>
      <c r="M127" s="16"/>
      <c r="N127" s="14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6" x14ac:dyDescent="0.25">
      <c r="A128" s="3" t="s">
        <v>5</v>
      </c>
      <c r="B128" s="7">
        <f>[3]summary!B189</f>
        <v>3690</v>
      </c>
      <c r="C128" s="7">
        <f>[3]summary!C189</f>
        <v>279</v>
      </c>
      <c r="D128" s="7">
        <f>[3]summary!D189</f>
        <v>211</v>
      </c>
      <c r="E128" s="7">
        <f>[3]summary!E189</f>
        <v>95</v>
      </c>
      <c r="F128" s="7">
        <f>[3]summary!F189</f>
        <v>27</v>
      </c>
      <c r="G128" s="7">
        <f>[3]summary!G189</f>
        <v>224</v>
      </c>
      <c r="H128" s="7">
        <f>[3]summary!H189</f>
        <v>182</v>
      </c>
      <c r="I128" s="7">
        <f>[3]summary!I189</f>
        <v>234</v>
      </c>
      <c r="J128" s="7">
        <f>[3]summary!J189</f>
        <v>382</v>
      </c>
      <c r="K128" s="7">
        <f>[3]summary!K189</f>
        <v>165</v>
      </c>
      <c r="L128" s="59">
        <f>SUM(B128:K128)</f>
        <v>5489</v>
      </c>
      <c r="M128" s="16"/>
      <c r="N128" s="14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x14ac:dyDescent="0.25">
      <c r="A129" s="3" t="s">
        <v>6</v>
      </c>
      <c r="B129" s="7">
        <f>[3]summary!B190</f>
        <v>3852</v>
      </c>
      <c r="C129" s="7">
        <f>[3]summary!C190</f>
        <v>243</v>
      </c>
      <c r="D129" s="7">
        <f>[3]summary!D190</f>
        <v>232</v>
      </c>
      <c r="E129" s="7">
        <f>[3]summary!E190</f>
        <v>93</v>
      </c>
      <c r="F129" s="7">
        <f>[3]summary!F190</f>
        <v>24</v>
      </c>
      <c r="G129" s="7">
        <f>[3]summary!G190</f>
        <v>252</v>
      </c>
      <c r="H129" s="7">
        <f>[3]summary!H190</f>
        <v>176</v>
      </c>
      <c r="I129" s="7">
        <f>[3]summary!I190</f>
        <v>237</v>
      </c>
      <c r="J129" s="7">
        <f>[3]summary!J190</f>
        <v>449</v>
      </c>
      <c r="K129" s="7">
        <f>[3]summary!K190</f>
        <v>156</v>
      </c>
      <c r="L129" s="59">
        <f>SUM(B129:K129)</f>
        <v>5714</v>
      </c>
      <c r="M129" s="16"/>
      <c r="N129" s="14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x14ac:dyDescent="0.25">
      <c r="A130" s="17" t="s">
        <v>7</v>
      </c>
      <c r="B130" s="18">
        <f t="shared" ref="B130:K130" si="11">SUM(B127:B129)</f>
        <v>10623</v>
      </c>
      <c r="C130" s="18">
        <f t="shared" si="11"/>
        <v>756</v>
      </c>
      <c r="D130" s="18">
        <f t="shared" si="11"/>
        <v>683</v>
      </c>
      <c r="E130" s="18">
        <f t="shared" si="11"/>
        <v>369</v>
      </c>
      <c r="F130" s="18">
        <f t="shared" si="11"/>
        <v>89</v>
      </c>
      <c r="G130" s="18">
        <f t="shared" si="11"/>
        <v>743</v>
      </c>
      <c r="H130" s="18">
        <f t="shared" si="11"/>
        <v>506</v>
      </c>
      <c r="I130" s="18">
        <f t="shared" si="11"/>
        <v>661</v>
      </c>
      <c r="J130" s="18">
        <f t="shared" si="11"/>
        <v>1278</v>
      </c>
      <c r="K130" s="18">
        <f t="shared" si="11"/>
        <v>453</v>
      </c>
      <c r="L130" s="18">
        <f>SUM(B130:K130)</f>
        <v>16161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x14ac:dyDescent="0.25">
      <c r="A131" s="3" t="s">
        <v>8</v>
      </c>
      <c r="B131" s="7">
        <f>[3]summary!B192</f>
        <v>3496</v>
      </c>
      <c r="C131" s="7">
        <f>[3]summary!C192</f>
        <v>232</v>
      </c>
      <c r="D131" s="7">
        <f>[3]summary!D192</f>
        <v>318</v>
      </c>
      <c r="E131" s="7">
        <f>[3]summary!E192</f>
        <v>112</v>
      </c>
      <c r="F131" s="7">
        <f>[3]summary!F192</f>
        <v>48</v>
      </c>
      <c r="G131" s="7">
        <f>[3]summary!G192</f>
        <v>323</v>
      </c>
      <c r="H131" s="7">
        <f>[3]summary!H192</f>
        <v>320</v>
      </c>
      <c r="I131" s="7">
        <f>[3]summary!I192</f>
        <v>273</v>
      </c>
      <c r="J131" s="7">
        <f>[3]summary!J192</f>
        <v>589</v>
      </c>
      <c r="K131" s="7">
        <f>[3]summary!K192</f>
        <v>150</v>
      </c>
      <c r="L131" s="59">
        <f t="shared" ref="L131:L142" si="12">SUM(B131:K131)</f>
        <v>5861</v>
      </c>
      <c r="M131" s="62"/>
      <c r="N131" s="63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x14ac:dyDescent="0.25">
      <c r="A132" s="3" t="s">
        <v>9</v>
      </c>
      <c r="B132" s="7">
        <f>[3]summary!B193</f>
        <v>2663</v>
      </c>
      <c r="C132" s="7">
        <f>[3]summary!C193</f>
        <v>101</v>
      </c>
      <c r="D132" s="7">
        <f>[3]summary!D193</f>
        <v>251</v>
      </c>
      <c r="E132" s="7">
        <f>[3]summary!E193</f>
        <v>72</v>
      </c>
      <c r="F132" s="7">
        <f>[3]summary!F193</f>
        <v>17</v>
      </c>
      <c r="G132" s="7">
        <f>[3]summary!G193</f>
        <v>262</v>
      </c>
      <c r="H132" s="7">
        <f>[3]summary!H193</f>
        <v>203</v>
      </c>
      <c r="I132" s="7">
        <f>[3]summary!I193</f>
        <v>232</v>
      </c>
      <c r="J132" s="7">
        <f>[3]summary!J193</f>
        <v>457</v>
      </c>
      <c r="K132" s="7">
        <f>[3]summary!K193</f>
        <v>96</v>
      </c>
      <c r="L132" s="59">
        <f t="shared" si="12"/>
        <v>4354</v>
      </c>
      <c r="M132" s="62"/>
      <c r="N132" s="64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x14ac:dyDescent="0.25">
      <c r="A133" s="3" t="s">
        <v>10</v>
      </c>
      <c r="B133" s="7">
        <f>[3]summary!B194</f>
        <v>2671</v>
      </c>
      <c r="C133" s="7">
        <f>[3]summary!C194</f>
        <v>111</v>
      </c>
      <c r="D133" s="7">
        <f>[3]summary!D194</f>
        <v>184</v>
      </c>
      <c r="E133" s="7">
        <f>[3]summary!E194</f>
        <v>99</v>
      </c>
      <c r="F133" s="7">
        <f>[3]summary!F194</f>
        <v>142</v>
      </c>
      <c r="G133" s="7">
        <f>[3]summary!G194</f>
        <v>159</v>
      </c>
      <c r="H133" s="7">
        <f>[3]summary!H194</f>
        <v>152</v>
      </c>
      <c r="I133" s="7">
        <f>[3]summary!I194</f>
        <v>227</v>
      </c>
      <c r="J133" s="7">
        <f>[3]summary!J194</f>
        <v>480</v>
      </c>
      <c r="K133" s="7">
        <f>[3]summary!K194</f>
        <v>115</v>
      </c>
      <c r="L133" s="59">
        <f t="shared" si="12"/>
        <v>4340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x14ac:dyDescent="0.25">
      <c r="A134" s="17" t="s">
        <v>11</v>
      </c>
      <c r="B134" s="18">
        <f t="shared" ref="B134:K134" si="13">SUM(B131:B133)</f>
        <v>8830</v>
      </c>
      <c r="C134" s="18">
        <f t="shared" si="13"/>
        <v>444</v>
      </c>
      <c r="D134" s="18">
        <f t="shared" si="13"/>
        <v>753</v>
      </c>
      <c r="E134" s="18">
        <f t="shared" si="13"/>
        <v>283</v>
      </c>
      <c r="F134" s="18">
        <f t="shared" si="13"/>
        <v>207</v>
      </c>
      <c r="G134" s="18">
        <f t="shared" si="13"/>
        <v>744</v>
      </c>
      <c r="H134" s="18">
        <f t="shared" si="13"/>
        <v>675</v>
      </c>
      <c r="I134" s="18">
        <f t="shared" si="13"/>
        <v>732</v>
      </c>
      <c r="J134" s="18">
        <f t="shared" si="13"/>
        <v>1526</v>
      </c>
      <c r="K134" s="18">
        <f t="shared" si="13"/>
        <v>361</v>
      </c>
      <c r="L134" s="18">
        <f t="shared" si="12"/>
        <v>14555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x14ac:dyDescent="0.25">
      <c r="A135" s="3" t="s">
        <v>12</v>
      </c>
      <c r="B135" s="7">
        <f>[3]summary!B196</f>
        <v>2949</v>
      </c>
      <c r="C135" s="7">
        <f>[3]summary!C196</f>
        <v>71</v>
      </c>
      <c r="D135" s="7">
        <f>[3]summary!D196</f>
        <v>314</v>
      </c>
      <c r="E135" s="7">
        <f>[3]summary!E196</f>
        <v>113</v>
      </c>
      <c r="F135" s="7">
        <f>[3]summary!F196</f>
        <v>12</v>
      </c>
      <c r="G135" s="7">
        <f>[3]summary!G196</f>
        <v>263</v>
      </c>
      <c r="H135" s="7">
        <f>[3]summary!H196</f>
        <v>278</v>
      </c>
      <c r="I135" s="7">
        <f>[3]summary!I196</f>
        <v>393</v>
      </c>
      <c r="J135" s="7">
        <f>[3]summary!J196</f>
        <v>1036</v>
      </c>
      <c r="K135" s="7">
        <f>[3]summary!K196</f>
        <v>108</v>
      </c>
      <c r="L135" s="59">
        <f t="shared" si="12"/>
        <v>5537</v>
      </c>
      <c r="M135" s="64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x14ac:dyDescent="0.25">
      <c r="A136" s="3" t="s">
        <v>13</v>
      </c>
      <c r="B136" s="7">
        <f>[3]summary!B197</f>
        <v>2202</v>
      </c>
      <c r="C136" s="7">
        <f>[3]summary!C197</f>
        <v>109</v>
      </c>
      <c r="D136" s="7">
        <f>[3]summary!D197</f>
        <v>261</v>
      </c>
      <c r="E136" s="7">
        <f>[3]summary!E197</f>
        <v>320</v>
      </c>
      <c r="F136" s="7">
        <f>[3]summary!F197</f>
        <v>24</v>
      </c>
      <c r="G136" s="7">
        <f>[3]summary!G197</f>
        <v>276</v>
      </c>
      <c r="H136" s="7">
        <f>[3]summary!H197</f>
        <v>537</v>
      </c>
      <c r="I136" s="7">
        <f>[3]summary!I197</f>
        <v>688</v>
      </c>
      <c r="J136" s="7">
        <f>[3]summary!J197</f>
        <v>856</v>
      </c>
      <c r="K136" s="7">
        <f>[3]summary!K197</f>
        <v>101</v>
      </c>
      <c r="L136" s="59">
        <f t="shared" si="12"/>
        <v>5374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x14ac:dyDescent="0.25">
      <c r="A137" s="3" t="s">
        <v>14</v>
      </c>
      <c r="B137" s="7">
        <f>[3]summary!B198</f>
        <v>646</v>
      </c>
      <c r="C137" s="7">
        <f>[3]summary!C198</f>
        <v>49</v>
      </c>
      <c r="D137" s="7">
        <f>[3]summary!D198</f>
        <v>111</v>
      </c>
      <c r="E137" s="7">
        <f>[3]summary!E198</f>
        <v>11</v>
      </c>
      <c r="F137" s="7">
        <f>[3]summary!F198</f>
        <v>4</v>
      </c>
      <c r="G137" s="7">
        <f>[3]summary!G198</f>
        <v>65</v>
      </c>
      <c r="H137" s="7">
        <f>[3]summary!H198</f>
        <v>114</v>
      </c>
      <c r="I137" s="7">
        <f>[3]summary!I198</f>
        <v>171</v>
      </c>
      <c r="J137" s="7">
        <f>[3]summary!J198</f>
        <v>466</v>
      </c>
      <c r="K137" s="7">
        <f>[3]summary!K198</f>
        <v>69</v>
      </c>
      <c r="L137" s="59">
        <f t="shared" si="12"/>
        <v>1706</v>
      </c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x14ac:dyDescent="0.25">
      <c r="A138" s="17" t="s">
        <v>15</v>
      </c>
      <c r="B138" s="18">
        <f t="shared" ref="B138:K138" si="14">SUM(B135:B137)</f>
        <v>5797</v>
      </c>
      <c r="C138" s="18">
        <f t="shared" si="14"/>
        <v>229</v>
      </c>
      <c r="D138" s="18">
        <f t="shared" si="14"/>
        <v>686</v>
      </c>
      <c r="E138" s="18">
        <f t="shared" si="14"/>
        <v>444</v>
      </c>
      <c r="F138" s="18">
        <f t="shared" si="14"/>
        <v>40</v>
      </c>
      <c r="G138" s="18">
        <f t="shared" si="14"/>
        <v>604</v>
      </c>
      <c r="H138" s="18">
        <f t="shared" si="14"/>
        <v>929</v>
      </c>
      <c r="I138" s="18">
        <f t="shared" si="14"/>
        <v>1252</v>
      </c>
      <c r="J138" s="18">
        <f t="shared" si="14"/>
        <v>2358</v>
      </c>
      <c r="K138" s="18">
        <f t="shared" si="14"/>
        <v>278</v>
      </c>
      <c r="L138" s="18">
        <f t="shared" si="12"/>
        <v>12617</v>
      </c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x14ac:dyDescent="0.25">
      <c r="A139" s="3" t="s">
        <v>16</v>
      </c>
      <c r="B139" s="7">
        <f>[3]summary!B200</f>
        <v>1323</v>
      </c>
      <c r="C139" s="7">
        <f>[3]summary!C200</f>
        <v>72</v>
      </c>
      <c r="D139" s="7">
        <f>[3]summary!D200</f>
        <v>222</v>
      </c>
      <c r="E139" s="7">
        <f>[3]summary!E200</f>
        <v>19</v>
      </c>
      <c r="F139" s="7">
        <f>[3]summary!F200</f>
        <v>23</v>
      </c>
      <c r="G139" s="7">
        <f>[3]summary!G200</f>
        <v>152</v>
      </c>
      <c r="H139" s="7">
        <f>[3]summary!H200</f>
        <v>190</v>
      </c>
      <c r="I139" s="7">
        <f>[3]summary!I200</f>
        <v>257</v>
      </c>
      <c r="J139" s="7">
        <f>[3]summary!J200</f>
        <v>634</v>
      </c>
      <c r="K139" s="7">
        <f>[3]summary!K200</f>
        <v>93</v>
      </c>
      <c r="L139" s="59">
        <f t="shared" si="12"/>
        <v>2985</v>
      </c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x14ac:dyDescent="0.25">
      <c r="A140" s="3" t="s">
        <v>17</v>
      </c>
      <c r="B140" s="7">
        <f>[3]summary!B201</f>
        <v>3100</v>
      </c>
      <c r="C140" s="7">
        <f>[3]summary!C201</f>
        <v>234</v>
      </c>
      <c r="D140" s="7">
        <f>[3]summary!D201</f>
        <v>250</v>
      </c>
      <c r="E140" s="7">
        <f>[3]summary!E201</f>
        <v>67</v>
      </c>
      <c r="F140" s="7">
        <f>[3]summary!F201</f>
        <v>16</v>
      </c>
      <c r="G140" s="7">
        <f>[3]summary!G201</f>
        <v>253</v>
      </c>
      <c r="H140" s="7">
        <f>[3]summary!H201</f>
        <v>153</v>
      </c>
      <c r="I140" s="7">
        <f>[3]summary!I201</f>
        <v>194</v>
      </c>
      <c r="J140" s="7">
        <f>[3]summary!J201</f>
        <v>511</v>
      </c>
      <c r="K140" s="7">
        <f>[3]summary!K201</f>
        <v>96</v>
      </c>
      <c r="L140" s="59">
        <f t="shared" si="12"/>
        <v>4874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x14ac:dyDescent="0.25">
      <c r="A141" s="3" t="s">
        <v>18</v>
      </c>
      <c r="B141" s="7">
        <f>[3]summary!B202</f>
        <v>4400</v>
      </c>
      <c r="C141" s="7">
        <f>[3]summary!C202</f>
        <v>297</v>
      </c>
      <c r="D141" s="7">
        <f>[3]summary!D202</f>
        <v>353</v>
      </c>
      <c r="E141" s="7">
        <f>[3]summary!E202</f>
        <v>130</v>
      </c>
      <c r="F141" s="7">
        <f>[3]summary!F202</f>
        <v>50</v>
      </c>
      <c r="G141" s="7">
        <f>[3]summary!G202</f>
        <v>277</v>
      </c>
      <c r="H141" s="7">
        <f>[3]summary!H202</f>
        <v>241</v>
      </c>
      <c r="I141" s="7">
        <f>[3]summary!I202</f>
        <v>273</v>
      </c>
      <c r="J141" s="7">
        <f>[3]summary!J202</f>
        <v>554</v>
      </c>
      <c r="K141" s="7">
        <f>[3]summary!K202</f>
        <v>124</v>
      </c>
      <c r="L141" s="59">
        <f t="shared" si="12"/>
        <v>6699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x14ac:dyDescent="0.25">
      <c r="A142" s="17" t="s">
        <v>19</v>
      </c>
      <c r="B142" s="18">
        <f>SUM(B139:B141)</f>
        <v>8823</v>
      </c>
      <c r="C142" s="18">
        <f t="shared" ref="C142:K142" si="15">SUM(C139:C141)</f>
        <v>603</v>
      </c>
      <c r="D142" s="18">
        <f t="shared" si="15"/>
        <v>825</v>
      </c>
      <c r="E142" s="18">
        <f t="shared" si="15"/>
        <v>216</v>
      </c>
      <c r="F142" s="18">
        <f t="shared" si="15"/>
        <v>89</v>
      </c>
      <c r="G142" s="18">
        <f t="shared" si="15"/>
        <v>682</v>
      </c>
      <c r="H142" s="18">
        <f t="shared" si="15"/>
        <v>584</v>
      </c>
      <c r="I142" s="18">
        <f t="shared" si="15"/>
        <v>724</v>
      </c>
      <c r="J142" s="18">
        <f t="shared" si="15"/>
        <v>1699</v>
      </c>
      <c r="K142" s="18">
        <f t="shared" si="15"/>
        <v>313</v>
      </c>
      <c r="L142" s="18">
        <f t="shared" si="12"/>
        <v>14558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x14ac:dyDescent="0.25">
      <c r="A143" s="28" t="s">
        <v>20</v>
      </c>
      <c r="B143" s="47">
        <f>B130+B134+B138+B142</f>
        <v>34073</v>
      </c>
      <c r="C143" s="47">
        <f t="shared" ref="C143:L143" si="16">C130+C134+C138+C142</f>
        <v>2032</v>
      </c>
      <c r="D143" s="47">
        <f t="shared" si="16"/>
        <v>2947</v>
      </c>
      <c r="E143" s="47">
        <f t="shared" si="16"/>
        <v>1312</v>
      </c>
      <c r="F143" s="47">
        <f t="shared" si="16"/>
        <v>425</v>
      </c>
      <c r="G143" s="47">
        <f t="shared" si="16"/>
        <v>2773</v>
      </c>
      <c r="H143" s="47">
        <f t="shared" si="16"/>
        <v>2694</v>
      </c>
      <c r="I143" s="47">
        <f t="shared" si="16"/>
        <v>3369</v>
      </c>
      <c r="J143" s="47">
        <f t="shared" si="16"/>
        <v>6861</v>
      </c>
      <c r="K143" s="47">
        <f t="shared" si="16"/>
        <v>1405</v>
      </c>
      <c r="L143" s="47">
        <f t="shared" si="16"/>
        <v>57891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43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6" s="56" customFormat="1" ht="20.25" x14ac:dyDescent="0.3">
      <c r="A145" s="52" t="s">
        <v>39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4"/>
      <c r="M145" s="55"/>
      <c r="N145" s="55"/>
      <c r="O145" s="55"/>
      <c r="P145" s="55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  <c r="GN145" s="143"/>
      <c r="GO145" s="143"/>
      <c r="GP145" s="143"/>
      <c r="GQ145" s="143"/>
      <c r="GR145" s="143"/>
      <c r="GS145" s="143"/>
      <c r="GT145" s="143"/>
      <c r="GU145" s="143"/>
      <c r="GV145" s="143"/>
      <c r="GW145" s="143"/>
      <c r="GX145" s="143"/>
      <c r="GY145" s="143"/>
      <c r="GZ145" s="143"/>
      <c r="HA145" s="143"/>
      <c r="HB145" s="143"/>
      <c r="HC145" s="143"/>
      <c r="HD145" s="143"/>
      <c r="HE145" s="143"/>
      <c r="HF145" s="143"/>
      <c r="HG145" s="143"/>
      <c r="HH145" s="143"/>
      <c r="HI145" s="143"/>
      <c r="HJ145" s="143"/>
      <c r="HK145" s="143"/>
      <c r="HL145" s="143"/>
      <c r="HM145" s="143"/>
      <c r="HN145" s="143"/>
      <c r="HO145" s="143"/>
      <c r="HP145" s="143"/>
      <c r="HQ145" s="143"/>
      <c r="HR145" s="143"/>
      <c r="HS145" s="143"/>
      <c r="HT145" s="143"/>
      <c r="HU145" s="143"/>
      <c r="HV145" s="143"/>
      <c r="HW145" s="143"/>
      <c r="HX145" s="143"/>
      <c r="HY145" s="143"/>
      <c r="HZ145" s="143"/>
      <c r="IA145" s="143"/>
      <c r="IB145" s="143"/>
      <c r="IC145" s="143"/>
      <c r="ID145" s="143"/>
      <c r="IE145" s="143"/>
      <c r="IF145" s="143"/>
      <c r="IG145" s="143"/>
      <c r="IH145" s="143"/>
      <c r="II145" s="143"/>
      <c r="IJ145" s="143"/>
      <c r="IK145" s="143"/>
      <c r="IL145" s="143"/>
      <c r="IM145" s="143"/>
      <c r="IN145" s="143"/>
      <c r="IO145" s="143"/>
      <c r="IP145" s="143"/>
      <c r="IQ145" s="143"/>
      <c r="IR145" s="143"/>
      <c r="IS145" s="143"/>
      <c r="IT145" s="143"/>
      <c r="IU145" s="143"/>
      <c r="IV145" s="143"/>
    </row>
    <row r="146" spans="1:256" x14ac:dyDescent="0.25">
      <c r="A146" s="57" t="s">
        <v>22</v>
      </c>
      <c r="B146" s="4" t="s">
        <v>27</v>
      </c>
      <c r="C146" s="4" t="s">
        <v>28</v>
      </c>
      <c r="D146" s="4" t="s">
        <v>29</v>
      </c>
      <c r="E146" s="4" t="s">
        <v>30</v>
      </c>
      <c r="F146" s="4" t="s">
        <v>31</v>
      </c>
      <c r="G146" s="4" t="s">
        <v>32</v>
      </c>
      <c r="H146" s="4" t="s">
        <v>33</v>
      </c>
      <c r="I146" s="4" t="s">
        <v>34</v>
      </c>
      <c r="J146" s="4" t="s">
        <v>35</v>
      </c>
      <c r="K146" s="58" t="s">
        <v>36</v>
      </c>
      <c r="L146" s="4" t="s">
        <v>37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6" x14ac:dyDescent="0.25">
      <c r="A147" s="3" t="s">
        <v>4</v>
      </c>
      <c r="B147" s="7">
        <f>[3]summary!B209</f>
        <v>1965</v>
      </c>
      <c r="C147" s="7">
        <f>[3]summary!C209</f>
        <v>407</v>
      </c>
      <c r="D147" s="7">
        <f>[3]summary!D209</f>
        <v>164</v>
      </c>
      <c r="E147" s="7">
        <f>[3]summary!E209</f>
        <v>223</v>
      </c>
      <c r="F147" s="7">
        <f>[3]summary!F209</f>
        <v>38</v>
      </c>
      <c r="G147" s="7">
        <f>[3]summary!G209</f>
        <v>1067</v>
      </c>
      <c r="H147" s="7">
        <f>[3]summary!H209</f>
        <v>325</v>
      </c>
      <c r="I147" s="7">
        <f>[3]summary!I209</f>
        <v>458</v>
      </c>
      <c r="J147" s="7">
        <f>[3]summary!J209</f>
        <v>198</v>
      </c>
      <c r="K147" s="7">
        <f>[3]summary!K209</f>
        <v>260</v>
      </c>
      <c r="L147" s="59">
        <f>SUM(B147:K147)</f>
        <v>5105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6" x14ac:dyDescent="0.25">
      <c r="A148" s="3" t="s">
        <v>5</v>
      </c>
      <c r="B148" s="7">
        <f>[3]summary!B210</f>
        <v>1412</v>
      </c>
      <c r="C148" s="7">
        <f>[3]summary!C210</f>
        <v>371</v>
      </c>
      <c r="D148" s="7">
        <f>[3]summary!D210</f>
        <v>222</v>
      </c>
      <c r="E148" s="7">
        <f>[3]summary!E210</f>
        <v>157</v>
      </c>
      <c r="F148" s="7">
        <f>[3]summary!F210</f>
        <v>28</v>
      </c>
      <c r="G148" s="7">
        <f>[3]summary!G210</f>
        <v>1250</v>
      </c>
      <c r="H148" s="7">
        <f>[3]summary!H210</f>
        <v>319</v>
      </c>
      <c r="I148" s="7">
        <f>[3]summary!I210</f>
        <v>429</v>
      </c>
      <c r="J148" s="7">
        <f>[3]summary!J210</f>
        <v>200</v>
      </c>
      <c r="K148" s="7">
        <f>[3]summary!K210</f>
        <v>157</v>
      </c>
      <c r="L148" s="59">
        <f>SUM(B148:K148)</f>
        <v>4545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6" x14ac:dyDescent="0.25">
      <c r="A149" s="3" t="s">
        <v>6</v>
      </c>
      <c r="B149" s="7">
        <f>[3]summary!B211</f>
        <v>2309</v>
      </c>
      <c r="C149" s="7">
        <f>[3]summary!C211</f>
        <v>505</v>
      </c>
      <c r="D149" s="7">
        <f>[3]summary!D211</f>
        <v>149</v>
      </c>
      <c r="E149" s="7">
        <f>[3]summary!E211</f>
        <v>104</v>
      </c>
      <c r="F149" s="7">
        <f>[3]summary!F211</f>
        <v>113</v>
      </c>
      <c r="G149" s="7">
        <f>[3]summary!G211</f>
        <v>1160</v>
      </c>
      <c r="H149" s="7">
        <f>[3]summary!H211</f>
        <v>333</v>
      </c>
      <c r="I149" s="7">
        <f>[3]summary!I211</f>
        <v>362</v>
      </c>
      <c r="J149" s="7">
        <f>[3]summary!J211</f>
        <v>261</v>
      </c>
      <c r="K149" s="7">
        <f>[3]summary!K211</f>
        <v>142</v>
      </c>
      <c r="L149" s="59">
        <f>SUM(B149:K149)</f>
        <v>5438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6" x14ac:dyDescent="0.25">
      <c r="A150" s="17" t="s">
        <v>7</v>
      </c>
      <c r="B150" s="50">
        <f>SUM(B147:B149)</f>
        <v>5686</v>
      </c>
      <c r="C150" s="50">
        <f t="shared" ref="C150:J150" si="17">SUM(C147:C149)</f>
        <v>1283</v>
      </c>
      <c r="D150" s="50">
        <f t="shared" si="17"/>
        <v>535</v>
      </c>
      <c r="E150" s="50">
        <f t="shared" si="17"/>
        <v>484</v>
      </c>
      <c r="F150" s="50">
        <f t="shared" si="17"/>
        <v>179</v>
      </c>
      <c r="G150" s="50">
        <f t="shared" si="17"/>
        <v>3477</v>
      </c>
      <c r="H150" s="50">
        <f t="shared" si="17"/>
        <v>977</v>
      </c>
      <c r="I150" s="50">
        <f t="shared" si="17"/>
        <v>1249</v>
      </c>
      <c r="J150" s="50">
        <f t="shared" si="17"/>
        <v>659</v>
      </c>
      <c r="K150" s="50">
        <f>SUM(K147:K149)</f>
        <v>559</v>
      </c>
      <c r="L150" s="18">
        <f>SUM(L147:L149)</f>
        <v>15088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6" x14ac:dyDescent="0.25">
      <c r="A151" s="3" t="s">
        <v>8</v>
      </c>
      <c r="B151" s="7">
        <f>[3]summary!B213</f>
        <v>2677</v>
      </c>
      <c r="C151" s="7">
        <f>[3]summary!C213</f>
        <v>328</v>
      </c>
      <c r="D151" s="7">
        <f>[3]summary!D213</f>
        <v>183</v>
      </c>
      <c r="E151" s="7">
        <f>[3]summary!E213</f>
        <v>66</v>
      </c>
      <c r="F151" s="7">
        <f>[3]summary!F213</f>
        <v>31</v>
      </c>
      <c r="G151" s="7">
        <f>[3]summary!G213</f>
        <v>801</v>
      </c>
      <c r="H151" s="7">
        <f>[3]summary!H213</f>
        <v>473</v>
      </c>
      <c r="I151" s="7">
        <f>[3]summary!I213</f>
        <v>578</v>
      </c>
      <c r="J151" s="7">
        <f>[3]summary!J213</f>
        <v>292</v>
      </c>
      <c r="K151" s="7">
        <f>[3]summary!K213</f>
        <v>263</v>
      </c>
      <c r="L151" s="59">
        <f>SUM(B151:K151)</f>
        <v>5692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6" x14ac:dyDescent="0.25">
      <c r="A152" s="3" t="s">
        <v>9</v>
      </c>
      <c r="B152" s="7">
        <f>[3]summary!B214</f>
        <v>2374</v>
      </c>
      <c r="C152" s="7">
        <f>[3]summary!C214</f>
        <v>137</v>
      </c>
      <c r="D152" s="7">
        <f>[3]summary!D214</f>
        <v>136</v>
      </c>
      <c r="E152" s="7">
        <f>[3]summary!E214</f>
        <v>47</v>
      </c>
      <c r="F152" s="7">
        <f>[3]summary!F214</f>
        <v>26</v>
      </c>
      <c r="G152" s="7">
        <f>[3]summary!G214</f>
        <v>738</v>
      </c>
      <c r="H152" s="7">
        <f>[3]summary!H214</f>
        <v>404</v>
      </c>
      <c r="I152" s="7">
        <f>[3]summary!I214</f>
        <v>440</v>
      </c>
      <c r="J152" s="7">
        <f>[3]summary!J214</f>
        <v>174</v>
      </c>
      <c r="K152" s="7">
        <f>[3]summary!K214</f>
        <v>175</v>
      </c>
      <c r="L152" s="59">
        <f>SUM(B152:K152)</f>
        <v>4651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6" x14ac:dyDescent="0.25">
      <c r="A153" s="3" t="s">
        <v>10</v>
      </c>
      <c r="B153" s="7">
        <f>[3]summary!B215</f>
        <v>2420</v>
      </c>
      <c r="C153" s="7">
        <f>[3]summary!C215</f>
        <v>113</v>
      </c>
      <c r="D153" s="7">
        <f>[3]summary!D215</f>
        <v>107</v>
      </c>
      <c r="E153" s="7">
        <f>[3]summary!E215</f>
        <v>85</v>
      </c>
      <c r="F153" s="7">
        <f>[3]summary!F215</f>
        <v>22</v>
      </c>
      <c r="G153" s="7">
        <f>[3]summary!G215</f>
        <v>449</v>
      </c>
      <c r="H153" s="7">
        <f>[3]summary!H215</f>
        <v>498</v>
      </c>
      <c r="I153" s="7">
        <f>[3]summary!I215</f>
        <v>462</v>
      </c>
      <c r="J153" s="7">
        <f>[3]summary!J215</f>
        <v>210</v>
      </c>
      <c r="K153" s="7">
        <f>[3]summary!K215</f>
        <v>116</v>
      </c>
      <c r="L153" s="59">
        <f>SUM(B153:K153)</f>
        <v>4482</v>
      </c>
      <c r="M153" s="16"/>
      <c r="N153" s="31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6" x14ac:dyDescent="0.25">
      <c r="A154" s="17" t="s">
        <v>11</v>
      </c>
      <c r="B154" s="50">
        <f>SUM(B151:B153)</f>
        <v>7471</v>
      </c>
      <c r="C154" s="50">
        <f t="shared" ref="C154:J154" si="18">SUM(C151:C153)</f>
        <v>578</v>
      </c>
      <c r="D154" s="50">
        <f t="shared" si="18"/>
        <v>426</v>
      </c>
      <c r="E154" s="50">
        <f t="shared" si="18"/>
        <v>198</v>
      </c>
      <c r="F154" s="50">
        <f t="shared" si="18"/>
        <v>79</v>
      </c>
      <c r="G154" s="50">
        <f t="shared" si="18"/>
        <v>1988</v>
      </c>
      <c r="H154" s="50">
        <f t="shared" si="18"/>
        <v>1375</v>
      </c>
      <c r="I154" s="50">
        <f t="shared" si="18"/>
        <v>1480</v>
      </c>
      <c r="J154" s="50">
        <f t="shared" si="18"/>
        <v>676</v>
      </c>
      <c r="K154" s="50">
        <f>SUM(K151:K153)</f>
        <v>554</v>
      </c>
      <c r="L154" s="18">
        <f>SUM(L151:L153)</f>
        <v>14825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6" x14ac:dyDescent="0.25">
      <c r="A155" s="3" t="s">
        <v>12</v>
      </c>
      <c r="B155" s="7">
        <f>[3]summary!B217</f>
        <v>3035</v>
      </c>
      <c r="C155" s="7">
        <f>[3]summary!C217</f>
        <v>216</v>
      </c>
      <c r="D155" s="7">
        <f>[3]summary!D217</f>
        <v>158</v>
      </c>
      <c r="E155" s="7">
        <f>[3]summary!E217</f>
        <v>30</v>
      </c>
      <c r="F155" s="7">
        <f>[3]summary!F217</f>
        <v>30</v>
      </c>
      <c r="G155" s="7">
        <f>[3]summary!G217</f>
        <v>805</v>
      </c>
      <c r="H155" s="7">
        <f>[3]summary!H217</f>
        <v>735</v>
      </c>
      <c r="I155" s="7">
        <f>[3]summary!I217</f>
        <v>605</v>
      </c>
      <c r="J155" s="7">
        <f>[3]summary!J217</f>
        <v>231</v>
      </c>
      <c r="K155" s="7">
        <f>[3]summary!K217</f>
        <v>154</v>
      </c>
      <c r="L155" s="59">
        <f>SUM(B155:K155)</f>
        <v>5999</v>
      </c>
      <c r="M155" s="60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6" x14ac:dyDescent="0.25">
      <c r="A156" s="3" t="s">
        <v>13</v>
      </c>
      <c r="B156" s="7">
        <f>[3]summary!B218</f>
        <v>1573</v>
      </c>
      <c r="C156" s="7">
        <f>[3]summary!C218</f>
        <v>133</v>
      </c>
      <c r="D156" s="7">
        <f>[3]summary!D218</f>
        <v>99</v>
      </c>
      <c r="E156" s="7">
        <f>[3]summary!E218</f>
        <v>149</v>
      </c>
      <c r="F156" s="7">
        <f>[3]summary!F218</f>
        <v>20</v>
      </c>
      <c r="G156" s="7">
        <f>[3]summary!G218</f>
        <v>925</v>
      </c>
      <c r="H156" s="7">
        <f>[3]summary!H218</f>
        <v>732</v>
      </c>
      <c r="I156" s="7">
        <f>[3]summary!I218</f>
        <v>682</v>
      </c>
      <c r="J156" s="7">
        <f>[3]summary!J218</f>
        <v>300</v>
      </c>
      <c r="K156" s="7">
        <f>[3]summary!K218</f>
        <v>97</v>
      </c>
      <c r="L156" s="59">
        <f>SUM(B156:K156)</f>
        <v>4710</v>
      </c>
      <c r="M156" s="4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6" x14ac:dyDescent="0.25">
      <c r="A157" s="3" t="s">
        <v>14</v>
      </c>
      <c r="B157" s="7">
        <f>[3]summary!B219</f>
        <v>804</v>
      </c>
      <c r="C157" s="7">
        <f>[3]summary!C219</f>
        <v>170</v>
      </c>
      <c r="D157" s="7">
        <f>[3]summary!D219</f>
        <v>77</v>
      </c>
      <c r="E157" s="7">
        <f>[3]summary!E219</f>
        <v>22</v>
      </c>
      <c r="F157" s="7">
        <f>[3]summary!F219</f>
        <v>16</v>
      </c>
      <c r="G157" s="7">
        <f>[3]summary!G219</f>
        <v>291</v>
      </c>
      <c r="H157" s="7">
        <f>[3]summary!H219</f>
        <v>217</v>
      </c>
      <c r="I157" s="7">
        <f>[3]summary!I219</f>
        <v>317</v>
      </c>
      <c r="J157" s="7">
        <f>[3]summary!J219</f>
        <v>133</v>
      </c>
      <c r="K157" s="7">
        <f>[3]summary!K219</f>
        <v>62</v>
      </c>
      <c r="L157" s="59">
        <f>SUM(B157:K157)</f>
        <v>2109</v>
      </c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6" x14ac:dyDescent="0.25">
      <c r="A158" s="17" t="s">
        <v>15</v>
      </c>
      <c r="B158" s="50">
        <f>SUM(B155:B157)</f>
        <v>5412</v>
      </c>
      <c r="C158" s="50">
        <f t="shared" ref="C158:J158" si="19">SUM(C155:C157)</f>
        <v>519</v>
      </c>
      <c r="D158" s="50">
        <f t="shared" si="19"/>
        <v>334</v>
      </c>
      <c r="E158" s="50">
        <f t="shared" si="19"/>
        <v>201</v>
      </c>
      <c r="F158" s="50">
        <f t="shared" si="19"/>
        <v>66</v>
      </c>
      <c r="G158" s="50">
        <f t="shared" si="19"/>
        <v>2021</v>
      </c>
      <c r="H158" s="50">
        <f t="shared" si="19"/>
        <v>1684</v>
      </c>
      <c r="I158" s="50">
        <f t="shared" si="19"/>
        <v>1604</v>
      </c>
      <c r="J158" s="50">
        <f t="shared" si="19"/>
        <v>664</v>
      </c>
      <c r="K158" s="50">
        <f>SUM(K155:K157)</f>
        <v>313</v>
      </c>
      <c r="L158" s="18">
        <f>SUM(L155:L157)</f>
        <v>12818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6" x14ac:dyDescent="0.25">
      <c r="A159" s="3" t="s">
        <v>16</v>
      </c>
      <c r="B159" s="7">
        <f>[3]summary!B221</f>
        <v>1240</v>
      </c>
      <c r="C159" s="7">
        <f>[3]summary!C221</f>
        <v>105</v>
      </c>
      <c r="D159" s="7">
        <f>[3]summary!D221</f>
        <v>88</v>
      </c>
      <c r="E159" s="7">
        <f>[3]summary!E221</f>
        <v>13</v>
      </c>
      <c r="F159" s="7">
        <f>[3]summary!F221</f>
        <v>25</v>
      </c>
      <c r="G159" s="7">
        <f>[3]summary!G221</f>
        <v>501</v>
      </c>
      <c r="H159" s="7">
        <f>[3]summary!H221</f>
        <v>370</v>
      </c>
      <c r="I159" s="7">
        <f>[3]summary!I221</f>
        <v>479</v>
      </c>
      <c r="J159" s="7">
        <f>[3]summary!J221</f>
        <v>210</v>
      </c>
      <c r="K159" s="7">
        <f>[3]summary!K221</f>
        <v>101</v>
      </c>
      <c r="L159" s="59">
        <f>SUM(B159:K159)</f>
        <v>3132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6" x14ac:dyDescent="0.25">
      <c r="A160" s="3" t="s">
        <v>17</v>
      </c>
      <c r="B160" s="7">
        <f>[3]summary!B222</f>
        <v>1494</v>
      </c>
      <c r="C160" s="7">
        <f>[3]summary!C222</f>
        <v>257</v>
      </c>
      <c r="D160" s="7">
        <f>[3]summary!D222</f>
        <v>128</v>
      </c>
      <c r="E160" s="7">
        <f>[3]summary!E222</f>
        <v>45</v>
      </c>
      <c r="F160" s="7">
        <f>[3]summary!F222</f>
        <v>82</v>
      </c>
      <c r="G160" s="7">
        <f>[3]summary!G222</f>
        <v>703</v>
      </c>
      <c r="H160" s="7">
        <f>[3]summary!H222</f>
        <v>280</v>
      </c>
      <c r="I160" s="7">
        <f>[3]summary!I222</f>
        <v>316</v>
      </c>
      <c r="J160" s="7">
        <f>[3]summary!J222</f>
        <v>196</v>
      </c>
      <c r="K160" s="7">
        <f>[3]summary!K222</f>
        <v>117</v>
      </c>
      <c r="L160" s="59">
        <f>SUM(B160:K160)</f>
        <v>3618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x14ac:dyDescent="0.25">
      <c r="A161" s="3" t="s">
        <v>18</v>
      </c>
      <c r="B161" s="7">
        <f>[3]summary!B223</f>
        <v>1997</v>
      </c>
      <c r="C161" s="7">
        <f>[3]summary!C223</f>
        <v>336</v>
      </c>
      <c r="D161" s="7">
        <f>[3]summary!D223</f>
        <v>209</v>
      </c>
      <c r="E161" s="7">
        <f>[3]summary!E223</f>
        <v>132</v>
      </c>
      <c r="F161" s="7">
        <f>[3]summary!F223</f>
        <v>75</v>
      </c>
      <c r="G161" s="7">
        <f>[3]summary!G223</f>
        <v>966</v>
      </c>
      <c r="H161" s="7">
        <f>[3]summary!H223</f>
        <v>235</v>
      </c>
      <c r="I161" s="7">
        <f>[3]summary!I223</f>
        <v>398</v>
      </c>
      <c r="J161" s="7">
        <f>[3]summary!J223</f>
        <v>200</v>
      </c>
      <c r="K161" s="7">
        <f>[3]summary!K223</f>
        <v>195</v>
      </c>
      <c r="L161" s="59">
        <f>SUM(B161:K161)</f>
        <v>4743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x14ac:dyDescent="0.25">
      <c r="A162" s="17" t="s">
        <v>19</v>
      </c>
      <c r="B162" s="50">
        <f>SUM(B159:B161)</f>
        <v>4731</v>
      </c>
      <c r="C162" s="50">
        <f t="shared" ref="C162:L162" si="20">SUM(C159:C161)</f>
        <v>698</v>
      </c>
      <c r="D162" s="50">
        <f t="shared" si="20"/>
        <v>425</v>
      </c>
      <c r="E162" s="50">
        <f t="shared" si="20"/>
        <v>190</v>
      </c>
      <c r="F162" s="50">
        <f t="shared" si="20"/>
        <v>182</v>
      </c>
      <c r="G162" s="50">
        <f t="shared" si="20"/>
        <v>2170</v>
      </c>
      <c r="H162" s="50">
        <f t="shared" si="20"/>
        <v>885</v>
      </c>
      <c r="I162" s="50">
        <f t="shared" si="20"/>
        <v>1193</v>
      </c>
      <c r="J162" s="50">
        <f t="shared" si="20"/>
        <v>606</v>
      </c>
      <c r="K162" s="50">
        <f>SUM(K159:K161)</f>
        <v>413</v>
      </c>
      <c r="L162" s="18">
        <f t="shared" si="20"/>
        <v>11493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x14ac:dyDescent="0.25">
      <c r="A163" s="28" t="s">
        <v>20</v>
      </c>
      <c r="B163" s="47">
        <f>B162+B158+B154+B150</f>
        <v>23300</v>
      </c>
      <c r="C163" s="47">
        <f t="shared" ref="C163:L163" si="21">C162+C158+C154+C150</f>
        <v>3078</v>
      </c>
      <c r="D163" s="47">
        <f t="shared" si="21"/>
        <v>1720</v>
      </c>
      <c r="E163" s="47">
        <f t="shared" si="21"/>
        <v>1073</v>
      </c>
      <c r="F163" s="47">
        <f t="shared" si="21"/>
        <v>506</v>
      </c>
      <c r="G163" s="47">
        <f t="shared" si="21"/>
        <v>9656</v>
      </c>
      <c r="H163" s="47">
        <f t="shared" si="21"/>
        <v>4921</v>
      </c>
      <c r="I163" s="47">
        <f t="shared" si="21"/>
        <v>5526</v>
      </c>
      <c r="J163" s="47">
        <f t="shared" si="21"/>
        <v>2605</v>
      </c>
      <c r="K163" s="47">
        <f>K162+K158+K154+K150</f>
        <v>1839</v>
      </c>
      <c r="L163" s="47">
        <f t="shared" si="21"/>
        <v>54224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x14ac:dyDescent="0.25">
      <c r="A164" s="64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4"/>
      <c r="M164" s="64"/>
      <c r="N164" s="64"/>
      <c r="O164" s="64"/>
      <c r="P164" s="64"/>
      <c r="Q164" s="64"/>
      <c r="R164" s="16"/>
      <c r="S164" s="16"/>
      <c r="T164" s="16"/>
      <c r="U164" s="16"/>
      <c r="V164" s="16"/>
      <c r="W164" s="16"/>
      <c r="X164" s="16"/>
      <c r="Y164" s="16"/>
    </row>
    <row r="165" spans="1:25" x14ac:dyDescent="0.25">
      <c r="A165" s="13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s="68" customFormat="1" ht="20.25" x14ac:dyDescent="0.3">
      <c r="A166" s="155" t="s">
        <v>40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7"/>
      <c r="M166" s="16"/>
      <c r="N166" s="16"/>
      <c r="O166" s="16"/>
      <c r="P166" s="16"/>
      <c r="Q166" s="16"/>
      <c r="R166" s="67"/>
      <c r="S166" s="67"/>
      <c r="T166" s="67"/>
      <c r="U166" s="67"/>
      <c r="V166" s="67"/>
      <c r="W166" s="67"/>
      <c r="X166" s="67"/>
      <c r="Y166" s="67"/>
    </row>
    <row r="167" spans="1:25" x14ac:dyDescent="0.25">
      <c r="A167" s="57" t="s">
        <v>22</v>
      </c>
      <c r="B167" s="4" t="s">
        <v>27</v>
      </c>
      <c r="C167" s="4" t="s">
        <v>28</v>
      </c>
      <c r="D167" s="4" t="s">
        <v>29</v>
      </c>
      <c r="E167" s="4" t="s">
        <v>30</v>
      </c>
      <c r="F167" s="4" t="s">
        <v>31</v>
      </c>
      <c r="G167" s="4" t="s">
        <v>32</v>
      </c>
      <c r="H167" s="4" t="s">
        <v>33</v>
      </c>
      <c r="I167" s="4" t="s">
        <v>34</v>
      </c>
      <c r="J167" s="4" t="s">
        <v>35</v>
      </c>
      <c r="K167" s="58" t="s">
        <v>36</v>
      </c>
      <c r="L167" s="4" t="s">
        <v>37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x14ac:dyDescent="0.25">
      <c r="A168" s="3" t="s">
        <v>4</v>
      </c>
      <c r="B168" s="7">
        <f>'[4]data entry'!B193</f>
        <v>5255</v>
      </c>
      <c r="C168" s="7">
        <f>'[4]data entry'!C193</f>
        <v>764</v>
      </c>
      <c r="D168" s="7">
        <f>'[4]data entry'!D193</f>
        <v>447</v>
      </c>
      <c r="E168" s="7">
        <f>'[4]data entry'!E193</f>
        <v>324</v>
      </c>
      <c r="F168" s="7">
        <f>'[4]data entry'!F193</f>
        <v>157</v>
      </c>
      <c r="G168" s="33">
        <f>'[4]data entry'!G193+'[4]data entry'!H193+'[4]data entry'!I193+'[4]data entry'!J193+'[4]data entry'!K193+'[4]data entry'!L193</f>
        <v>1294</v>
      </c>
      <c r="H168" s="33">
        <f>'[4]data entry'!AH193</f>
        <v>508</v>
      </c>
      <c r="I168" s="33">
        <f>'[4]data entry'!AG193</f>
        <v>538</v>
      </c>
      <c r="J168" s="33">
        <f>'[4]data entry'!AF193+'[4]data entry'!AE193+'[4]data entry'!AD193+'[4]data entry'!AC193+'[4]data entry'!AB193+'[4]data entry'!AA193+'[4]data entry'!Z193+'[4]data entry'!Y193+'[4]data entry'!X193+'[4]data entry'!W193+'[4]data entry'!V193+'[4]data entry'!U193+'[4]data entry'!T193+'[4]data entry'!S193+'[4]data entry'!R193+'[4]data entry'!Q193+'[4]data entry'!P193+'[4]data entry'!O193+'[4]data entry'!N193+'[4]data entry'!M193</f>
        <v>533</v>
      </c>
      <c r="K168" s="10">
        <f>'[4]data entry'!AJ193+'[4]data entry'!AI193</f>
        <v>682</v>
      </c>
      <c r="L168" s="59">
        <f>SUM(B168:K168)</f>
        <v>10502</v>
      </c>
      <c r="M168" s="16"/>
      <c r="N168" s="69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x14ac:dyDescent="0.25">
      <c r="A169" s="3" t="s">
        <v>5</v>
      </c>
      <c r="B169" s="7">
        <f>'[4]data entry'!B198</f>
        <v>6454</v>
      </c>
      <c r="C169" s="7">
        <f>'[4]data entry'!C198</f>
        <v>935</v>
      </c>
      <c r="D169" s="7">
        <f>'[4]data entry'!D198</f>
        <v>407</v>
      </c>
      <c r="E169" s="7">
        <f>'[4]data entry'!E198</f>
        <v>159</v>
      </c>
      <c r="F169" s="7">
        <f>'[4]data entry'!F198</f>
        <v>139</v>
      </c>
      <c r="G169" s="33">
        <f>'[4]data entry'!G198+'[4]data entry'!H198+'[4]data entry'!I198+'[4]data entry'!J198+'[4]data entry'!K198+'[4]data entry'!L198</f>
        <v>1712</v>
      </c>
      <c r="H169" s="33">
        <f>'[4]data entry'!AH198</f>
        <v>468</v>
      </c>
      <c r="I169" s="33">
        <f>'[4]data entry'!AG198</f>
        <v>641</v>
      </c>
      <c r="J169" s="33">
        <f>'[4]data entry'!AF198+'[4]data entry'!AE198+'[4]data entry'!AD198+'[4]data entry'!AC198+'[4]data entry'!AB198+'[4]data entry'!AA198+'[4]data entry'!Z198+'[4]data entry'!Y198+'[4]data entry'!X198+'[4]data entry'!W198+'[4]data entry'!V198+'[4]data entry'!U198+'[4]data entry'!T198+'[4]data entry'!S198+'[4]data entry'!R198+'[4]data entry'!Q198+'[4]data entry'!P198+'[4]data entry'!O198+'[4]data entry'!N198+'[4]data entry'!M198</f>
        <v>541</v>
      </c>
      <c r="K169" s="10">
        <f>'[4]data entry'!AJ198+'[4]data entry'!AI198</f>
        <v>581</v>
      </c>
      <c r="L169" s="59">
        <f>SUM(B169:K169)</f>
        <v>12037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x14ac:dyDescent="0.25">
      <c r="A170" s="3" t="s">
        <v>6</v>
      </c>
      <c r="B170" s="7">
        <f>'[4]data entry'!B203</f>
        <v>7671</v>
      </c>
      <c r="C170" s="7">
        <f>'[4]data entry'!C203</f>
        <v>973</v>
      </c>
      <c r="D170" s="7">
        <f>'[4]data entry'!D203</f>
        <v>427</v>
      </c>
      <c r="E170" s="7">
        <f>'[4]data entry'!E203</f>
        <v>233</v>
      </c>
      <c r="F170" s="7">
        <f>'[4]data entry'!F203</f>
        <v>172</v>
      </c>
      <c r="G170" s="33">
        <f>'[4]data entry'!G203+'[4]data entry'!H203+'[4]data entry'!I203+'[4]data entry'!J203+'[4]data entry'!K203+'[4]data entry'!L203</f>
        <v>1501</v>
      </c>
      <c r="H170" s="33">
        <f>'[4]data entry'!AH203</f>
        <v>543</v>
      </c>
      <c r="I170" s="33">
        <f>'[4]data entry'!AG203</f>
        <v>578</v>
      </c>
      <c r="J170" s="33">
        <f>'[4]data entry'!AF203+'[4]data entry'!AE203+'[4]data entry'!AD203+'[4]data entry'!AC203+'[4]data entry'!AB203+'[4]data entry'!AA203+'[4]data entry'!Z203+'[4]data entry'!Y203+'[4]data entry'!X203+'[4]data entry'!W203+'[4]data entry'!V203+'[4]data entry'!U203+'[4]data entry'!T203+'[4]data entry'!S203+'[4]data entry'!R203+'[4]data entry'!Q203+'[4]data entry'!P203+'[4]data entry'!O203+'[4]data entry'!N203+'[4]data entry'!M203</f>
        <v>664</v>
      </c>
      <c r="K170" s="10">
        <f>'[4]data entry'!AJ203+'[4]data entry'!AI203</f>
        <v>390</v>
      </c>
      <c r="L170" s="59">
        <f>SUM(B170:K170)</f>
        <v>13152</v>
      </c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x14ac:dyDescent="0.25">
      <c r="A171" s="17" t="s">
        <v>7</v>
      </c>
      <c r="B171" s="18">
        <f>SUM(B168:B170)</f>
        <v>19380</v>
      </c>
      <c r="C171" s="18">
        <f t="shared" ref="C171:L171" si="22">SUM(C168:C170)</f>
        <v>2672</v>
      </c>
      <c r="D171" s="18">
        <f t="shared" si="22"/>
        <v>1281</v>
      </c>
      <c r="E171" s="18">
        <f t="shared" si="22"/>
        <v>716</v>
      </c>
      <c r="F171" s="18">
        <f>SUM(F168:F170)</f>
        <v>468</v>
      </c>
      <c r="G171" s="18">
        <f t="shared" si="22"/>
        <v>4507</v>
      </c>
      <c r="H171" s="18">
        <f t="shared" si="22"/>
        <v>1519</v>
      </c>
      <c r="I171" s="18">
        <f t="shared" si="22"/>
        <v>1757</v>
      </c>
      <c r="J171" s="18">
        <f t="shared" si="22"/>
        <v>1738</v>
      </c>
      <c r="K171" s="18">
        <f t="shared" si="22"/>
        <v>1653</v>
      </c>
      <c r="L171" s="18">
        <f t="shared" si="22"/>
        <v>35691</v>
      </c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x14ac:dyDescent="0.25">
      <c r="A172" s="3" t="s">
        <v>8</v>
      </c>
      <c r="B172" s="7">
        <f>'[4]data entry'!B208</f>
        <v>6713</v>
      </c>
      <c r="C172" s="7">
        <f>'[4]data entry'!C208</f>
        <v>530</v>
      </c>
      <c r="D172" s="7">
        <f>'[4]data entry'!D208</f>
        <v>434</v>
      </c>
      <c r="E172" s="7">
        <f>'[4]data entry'!E208</f>
        <v>188</v>
      </c>
      <c r="F172" s="7">
        <f>'[4]data entry'!F208</f>
        <v>79</v>
      </c>
      <c r="G172" s="33">
        <f>'[4]data entry'!G208+'[4]data entry'!H208+'[4]data entry'!I208+'[4]data entry'!J208+'[4]data entry'!K208+'[4]data entry'!L208</f>
        <v>1268</v>
      </c>
      <c r="H172" s="33">
        <f>'[4]data entry'!AH208</f>
        <v>647</v>
      </c>
      <c r="I172" s="33">
        <f>'[4]data entry'!AG208</f>
        <v>713</v>
      </c>
      <c r="J172" s="33">
        <f>'[4]data entry'!AF208+'[4]data entry'!AE208+'[4]data entry'!AD208+'[4]data entry'!AC208+'[4]data entry'!AB208+'[4]data entry'!AA208+'[4]data entry'!Z208+'[4]data entry'!Y208+'[4]data entry'!X208+'[4]data entry'!W208+'[4]data entry'!V208+'[4]data entry'!U208+'[4]data entry'!T208+'[4]data entry'!S208+'[4]data entry'!R208+'[4]data entry'!Q208+'[4]data entry'!P208+'[4]data entry'!O208+'[4]data entry'!N208+'[4]data entry'!M208</f>
        <v>741</v>
      </c>
      <c r="K172" s="10">
        <f>'[4]data entry'!AJ208+'[4]data entry'!AI208</f>
        <v>292</v>
      </c>
      <c r="L172" s="59">
        <f>SUM(B172:K172)</f>
        <v>11605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x14ac:dyDescent="0.25">
      <c r="A173" s="3" t="s">
        <v>9</v>
      </c>
      <c r="B173" s="7">
        <f>'[4]data entry'!B213</f>
        <v>5143</v>
      </c>
      <c r="C173" s="7">
        <f>'[4]data entry'!C213</f>
        <v>390</v>
      </c>
      <c r="D173" s="7">
        <f>'[4]data entry'!D213</f>
        <v>440</v>
      </c>
      <c r="E173" s="7">
        <f>'[4]data entry'!E213</f>
        <v>107</v>
      </c>
      <c r="F173" s="7">
        <f>'[4]data entry'!F213</f>
        <v>66</v>
      </c>
      <c r="G173" s="33">
        <f>'[4]data entry'!G213+'[4]data entry'!H213+'[4]data entry'!I213+'[4]data entry'!J213+'[4]data entry'!K213+'[4]data entry'!L213</f>
        <v>874</v>
      </c>
      <c r="H173" s="33">
        <f>'[4]data entry'!AH213</f>
        <v>677</v>
      </c>
      <c r="I173" s="33">
        <f>'[4]data entry'!AG213</f>
        <v>728</v>
      </c>
      <c r="J173" s="33">
        <f>'[4]data entry'!AF213+'[4]data entry'!AE213+'[4]data entry'!AD213+'[4]data entry'!AC213+'[4]data entry'!AB213+'[4]data entry'!AA213+'[4]data entry'!Z213+'[4]data entry'!Y213+'[4]data entry'!X213+'[4]data entry'!W213+'[4]data entry'!V213+'[4]data entry'!U213+'[4]data entry'!T213+'[4]data entry'!S213+'[4]data entry'!R213+'[4]data entry'!Q213+'[4]data entry'!P213+'[4]data entry'!O213+'[4]data entry'!N213+'[4]data entry'!M213</f>
        <v>1014</v>
      </c>
      <c r="K173" s="10">
        <f>'[4]data entry'!AJ213+'[4]data entry'!AI213</f>
        <v>284</v>
      </c>
      <c r="L173" s="59">
        <f>SUM(B173:K173)</f>
        <v>9723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x14ac:dyDescent="0.25">
      <c r="A174" s="3" t="s">
        <v>10</v>
      </c>
      <c r="B174" s="7">
        <f>'[4]data entry'!B218</f>
        <v>5420</v>
      </c>
      <c r="C174" s="7">
        <f>'[4]data entry'!C218</f>
        <v>360</v>
      </c>
      <c r="D174" s="7">
        <f>'[4]data entry'!D218</f>
        <v>262</v>
      </c>
      <c r="E174" s="7">
        <f>'[4]data entry'!E218</f>
        <v>106</v>
      </c>
      <c r="F174" s="7">
        <f>'[4]data entry'!F218</f>
        <v>41</v>
      </c>
      <c r="G174" s="33">
        <f>'[4]data entry'!G218+'[4]data entry'!H218+'[4]data entry'!I218+'[4]data entry'!J218+'[4]data entry'!K218+'[4]data entry'!L218</f>
        <v>620</v>
      </c>
      <c r="H174" s="33">
        <f>'[4]data entry'!AH218</f>
        <v>409</v>
      </c>
      <c r="I174" s="33">
        <f>'[4]data entry'!AG218</f>
        <v>544</v>
      </c>
      <c r="J174" s="33">
        <f>'[4]data entry'!AF218+'[4]data entry'!AE218+'[4]data entry'!AD218+'[4]data entry'!AC218+'[4]data entry'!AB218+'[4]data entry'!AA218+'[4]data entry'!Z218+'[4]data entry'!Y218+'[4]data entry'!X218+'[4]data entry'!W218+'[4]data entry'!V218+'[4]data entry'!U218+'[4]data entry'!T218+'[4]data entry'!S218+'[4]data entry'!R218+'[4]data entry'!Q218+'[4]data entry'!P218+'[4]data entry'!O218+'[4]data entry'!N218+'[4]data entry'!M218</f>
        <v>617</v>
      </c>
      <c r="K174" s="10">
        <f>'[4]data entry'!AJ218+'[4]data entry'!AI218</f>
        <v>247</v>
      </c>
      <c r="L174" s="59">
        <f>SUM(B174:K174)</f>
        <v>8626</v>
      </c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x14ac:dyDescent="0.25">
      <c r="A175" s="17" t="s">
        <v>11</v>
      </c>
      <c r="B175" s="50">
        <f>SUM(B172:B174)</f>
        <v>17276</v>
      </c>
      <c r="C175" s="50">
        <f t="shared" ref="C175:L175" si="23">SUM(C172:C174)</f>
        <v>1280</v>
      </c>
      <c r="D175" s="50">
        <f t="shared" si="23"/>
        <v>1136</v>
      </c>
      <c r="E175" s="50">
        <f t="shared" si="23"/>
        <v>401</v>
      </c>
      <c r="F175" s="50">
        <f t="shared" si="23"/>
        <v>186</v>
      </c>
      <c r="G175" s="50">
        <f t="shared" si="23"/>
        <v>2762</v>
      </c>
      <c r="H175" s="50">
        <f t="shared" si="23"/>
        <v>1733</v>
      </c>
      <c r="I175" s="50">
        <f t="shared" si="23"/>
        <v>1985</v>
      </c>
      <c r="J175" s="50">
        <f t="shared" si="23"/>
        <v>2372</v>
      </c>
      <c r="K175" s="50">
        <f t="shared" si="23"/>
        <v>823</v>
      </c>
      <c r="L175" s="50">
        <f t="shared" si="23"/>
        <v>29954</v>
      </c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x14ac:dyDescent="0.25">
      <c r="A176" s="3" t="s">
        <v>12</v>
      </c>
      <c r="B176" s="7">
        <f>'[4]data entry'!B223</f>
        <v>5912</v>
      </c>
      <c r="C176" s="7">
        <f>'[4]data entry'!C223</f>
        <v>280</v>
      </c>
      <c r="D176" s="7">
        <f>'[4]data entry'!D223</f>
        <v>415</v>
      </c>
      <c r="E176" s="7">
        <f>'[4]data entry'!E223</f>
        <v>183</v>
      </c>
      <c r="F176" s="7">
        <f>'[4]data entry'!F223</f>
        <v>57</v>
      </c>
      <c r="G176" s="33">
        <f>'[4]data entry'!G223+'[4]data entry'!H223+'[4]data entry'!I223+'[4]data entry'!J223+'[4]data entry'!K223+'[4]data entry'!L223</f>
        <v>831</v>
      </c>
      <c r="H176" s="33">
        <f>'[4]data entry'!AH223</f>
        <v>817</v>
      </c>
      <c r="I176" s="33">
        <f>'[4]data entry'!AG223</f>
        <v>1076</v>
      </c>
      <c r="J176" s="33">
        <f>'[4]data entry'!AF223+'[4]data entry'!AE223+'[4]data entry'!AD223+'[4]data entry'!AC223+'[4]data entry'!AB223+'[4]data entry'!AA223+'[4]data entry'!Z223+'[4]data entry'!Y223+'[4]data entry'!X223+'[4]data entry'!W223+'[4]data entry'!V223+'[4]data entry'!U223+'[4]data entry'!T223+'[4]data entry'!S223+'[4]data entry'!R223+'[4]data entry'!Q223+'[4]data entry'!P223+'[4]data entry'!O223+'[4]data entry'!N223+'[4]data entry'!M223</f>
        <v>1373</v>
      </c>
      <c r="K176" s="10">
        <f>'[4]data entry'!AJ223+'[4]data entry'!AI223</f>
        <v>363</v>
      </c>
      <c r="L176" s="59">
        <f>SUM(B176:K176)</f>
        <v>11307</v>
      </c>
      <c r="M176" s="16"/>
      <c r="N176" s="60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x14ac:dyDescent="0.25">
      <c r="A177" s="3" t="s">
        <v>13</v>
      </c>
      <c r="B177" s="7">
        <f>'[4]data entry'!B228</f>
        <v>4255</v>
      </c>
      <c r="C177" s="7">
        <f>'[4]data entry'!C228</f>
        <v>248</v>
      </c>
      <c r="D177" s="7">
        <f>'[4]data entry'!D228</f>
        <v>364</v>
      </c>
      <c r="E177" s="7">
        <f>'[4]data entry'!E228</f>
        <v>617</v>
      </c>
      <c r="F177" s="7">
        <f>'[4]data entry'!F228</f>
        <v>56</v>
      </c>
      <c r="G177" s="33">
        <f>'[4]data entry'!G228+'[4]data entry'!H228+'[4]data entry'!I228+'[4]data entry'!J228+'[4]data entry'!K228+'[4]data entry'!L228</f>
        <v>1337</v>
      </c>
      <c r="H177" s="33">
        <f>'[4]data entry'!AH228</f>
        <v>1328</v>
      </c>
      <c r="I177" s="33">
        <f>'[4]data entry'!AG228</f>
        <v>1271</v>
      </c>
      <c r="J177" s="33">
        <f>'[4]data entry'!AF228+'[4]data entry'!AE228+'[4]data entry'!AD228+'[4]data entry'!AC228+'[4]data entry'!AB228+'[4]data entry'!AA228+'[4]data entry'!Z228+'[4]data entry'!Y228+'[4]data entry'!X228+'[4]data entry'!W228+'[4]data entry'!V228+'[4]data entry'!U228+'[4]data entry'!T228+'[4]data entry'!S228+'[4]data entry'!R228+'[4]data entry'!Q228+'[4]data entry'!P228+'[4]data entry'!O228+'[4]data entry'!N228+'[4]data entry'!M228</f>
        <v>1159</v>
      </c>
      <c r="K177" s="10">
        <f>'[4]data entry'!AJ228+'[4]data entry'!AI228</f>
        <v>301</v>
      </c>
      <c r="L177" s="59">
        <f>SUM(B177:K177)</f>
        <v>10936</v>
      </c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x14ac:dyDescent="0.25">
      <c r="A178" s="3" t="s">
        <v>14</v>
      </c>
      <c r="B178" s="7">
        <f>'[4]data entry'!B233</f>
        <v>1458</v>
      </c>
      <c r="C178" s="7">
        <f>'[4]data entry'!C233</f>
        <v>139</v>
      </c>
      <c r="D178" s="7">
        <f>'[4]data entry'!D233</f>
        <v>189</v>
      </c>
      <c r="E178" s="7">
        <f>'[4]data entry'!E233</f>
        <v>23</v>
      </c>
      <c r="F178" s="7">
        <f>'[4]data entry'!F233</f>
        <v>33</v>
      </c>
      <c r="G178" s="33">
        <f>'[4]data entry'!G233+'[4]data entry'!H233+'[4]data entry'!I233+'[4]data entry'!J233+'[4]data entry'!K233+'[4]data entry'!L233</f>
        <v>300</v>
      </c>
      <c r="H178" s="33">
        <f>'[4]data entry'!AH233</f>
        <v>318</v>
      </c>
      <c r="I178" s="33">
        <f>'[4]data entry'!AG233</f>
        <v>454</v>
      </c>
      <c r="J178" s="33">
        <f>'[4]data entry'!AF233+'[4]data entry'!AE233+'[4]data entry'!AD233+'[4]data entry'!AC233+'[4]data entry'!AB233+'[4]data entry'!AA233+'[4]data entry'!Z233+'[4]data entry'!Y233+'[4]data entry'!X233+'[4]data entry'!W233+'[4]data entry'!V233+'[4]data entry'!U233+'[4]data entry'!T233+'[4]data entry'!S233+'[4]data entry'!R233+'[4]data entry'!Q233+'[4]data entry'!P233+'[4]data entry'!O233+'[4]data entry'!N233+'[4]data entry'!M233</f>
        <v>713</v>
      </c>
      <c r="K178" s="10">
        <f>'[4]data entry'!AJ233+'[4]data entry'!AI233</f>
        <v>238</v>
      </c>
      <c r="L178" s="59">
        <f>SUM(B178:K178)</f>
        <v>3865</v>
      </c>
      <c r="M178" s="16"/>
      <c r="N178" s="44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x14ac:dyDescent="0.25">
      <c r="A179" s="17" t="s">
        <v>15</v>
      </c>
      <c r="B179" s="50">
        <f>SUM(B176:B178)</f>
        <v>11625</v>
      </c>
      <c r="C179" s="50">
        <f t="shared" ref="C179:L179" si="24">SUM(C176:C178)</f>
        <v>667</v>
      </c>
      <c r="D179" s="50">
        <f t="shared" si="24"/>
        <v>968</v>
      </c>
      <c r="E179" s="50">
        <f t="shared" si="24"/>
        <v>823</v>
      </c>
      <c r="F179" s="50">
        <f t="shared" si="24"/>
        <v>146</v>
      </c>
      <c r="G179" s="50">
        <f t="shared" si="24"/>
        <v>2468</v>
      </c>
      <c r="H179" s="50">
        <f t="shared" si="24"/>
        <v>2463</v>
      </c>
      <c r="I179" s="50">
        <f t="shared" si="24"/>
        <v>2801</v>
      </c>
      <c r="J179" s="50">
        <f t="shared" si="24"/>
        <v>3245</v>
      </c>
      <c r="K179" s="50">
        <f t="shared" si="24"/>
        <v>902</v>
      </c>
      <c r="L179" s="50">
        <f t="shared" si="24"/>
        <v>26108</v>
      </c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x14ac:dyDescent="0.25">
      <c r="A180" s="3" t="s">
        <v>16</v>
      </c>
      <c r="B180" s="7">
        <f>'[4]data entry'!B238</f>
        <v>2677</v>
      </c>
      <c r="C180" s="7">
        <f>'[4]data entry'!C238</f>
        <v>208</v>
      </c>
      <c r="D180" s="7">
        <f>'[4]data entry'!D238</f>
        <v>213</v>
      </c>
      <c r="E180" s="7">
        <f>'[4]data entry'!E238</f>
        <v>28</v>
      </c>
      <c r="F180" s="7">
        <f>'[4]data entry'!F238</f>
        <v>37</v>
      </c>
      <c r="G180" s="33">
        <f>'[4]data entry'!G238+'[4]data entry'!H238+'[4]data entry'!I238+'[4]data entry'!J238+'[4]data entry'!K238+'[4]data entry'!L238</f>
        <v>481</v>
      </c>
      <c r="H180" s="33">
        <f>'[4]data entry'!AH238</f>
        <v>504</v>
      </c>
      <c r="I180" s="33">
        <f>'[4]data entry'!AG238</f>
        <v>652</v>
      </c>
      <c r="J180" s="33">
        <f>'[4]data entry'!AF238+'[4]data entry'!AE238+'[4]data entry'!AD238+'[4]data entry'!AC238+'[4]data entry'!AB238+'[4]data entry'!AA238+'[4]data entry'!Z238+'[4]data entry'!Y238+'[4]data entry'!X238+'[4]data entry'!W238+'[4]data entry'!V238+'[4]data entry'!U238+'[4]data entry'!T238+'[4]data entry'!S238+'[4]data entry'!R238+'[4]data entry'!Q238+'[4]data entry'!P238+'[4]data entry'!O238+'[4]data entry'!N238+'[4]data entry'!M238</f>
        <v>620</v>
      </c>
      <c r="K180" s="10">
        <f>'[4]data entry'!AJ238+'[4]data entry'!AI238</f>
        <v>199</v>
      </c>
      <c r="L180" s="59">
        <f>SUM(B180:K180)</f>
        <v>5619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x14ac:dyDescent="0.25">
      <c r="A181" s="3" t="s">
        <v>17</v>
      </c>
      <c r="B181" s="7">
        <f>'[4]data entry'!B243</f>
        <v>4852</v>
      </c>
      <c r="C181" s="7">
        <f>'[4]data entry'!C243</f>
        <v>517</v>
      </c>
      <c r="D181" s="7">
        <f>'[4]data entry'!D243</f>
        <v>303</v>
      </c>
      <c r="E181" s="7">
        <f>'[4]data entry'!E243</f>
        <v>111</v>
      </c>
      <c r="F181" s="7">
        <f>'[4]data entry'!F243</f>
        <v>240</v>
      </c>
      <c r="G181" s="33">
        <f>'[4]data entry'!G243+'[4]data entry'!H243+'[4]data entry'!I243+'[4]data entry'!J243+'[4]data entry'!K243+'[4]data entry'!L243</f>
        <v>922</v>
      </c>
      <c r="H181" s="33">
        <f>'[4]data entry'!AH243</f>
        <v>431</v>
      </c>
      <c r="I181" s="33">
        <f>'[4]data entry'!AG243</f>
        <v>639</v>
      </c>
      <c r="J181" s="33">
        <f>'[4]data entry'!AF243+'[4]data entry'!AE243+'[4]data entry'!AD243+'[4]data entry'!AC243+'[4]data entry'!AB243+'[4]data entry'!AA243+'[4]data entry'!Z243+'[4]data entry'!Y243+'[4]data entry'!X243+'[4]data entry'!W243+'[4]data entry'!V243+'[4]data entry'!U243+'[4]data entry'!T243+'[4]data entry'!S243+'[4]data entry'!R243+'[4]data entry'!Q243+'[4]data entry'!P243+'[4]data entry'!O243+'[4]data entry'!N243+'[4]data entry'!M243</f>
        <v>669</v>
      </c>
      <c r="K181" s="10">
        <f>'[4]data entry'!AJ243+'[4]data entry'!AI243</f>
        <v>391</v>
      </c>
      <c r="L181" s="59">
        <f>SUM(B181:K181)</f>
        <v>9075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x14ac:dyDescent="0.25">
      <c r="A182" s="3" t="s">
        <v>18</v>
      </c>
      <c r="B182" s="7">
        <f>'[4]data entry'!B248</f>
        <v>6689</v>
      </c>
      <c r="C182" s="7">
        <f>'[4]data entry'!C248</f>
        <v>638</v>
      </c>
      <c r="D182" s="7">
        <f>'[4]data entry'!D248</f>
        <v>570</v>
      </c>
      <c r="E182" s="7">
        <f>'[4]data entry'!E248</f>
        <v>199</v>
      </c>
      <c r="F182" s="7">
        <f>'[4]data entry'!F248</f>
        <v>162</v>
      </c>
      <c r="G182" s="33">
        <f>'[4]data entry'!G248+'[4]data entry'!H248+'[4]data entry'!I248+'[4]data entry'!J248+'[4]data entry'!K248+'[4]data entry'!L248</f>
        <v>1132</v>
      </c>
      <c r="H182" s="33">
        <f>'[4]data entry'!AH248</f>
        <v>520</v>
      </c>
      <c r="I182" s="33">
        <f>'[4]data entry'!AG248</f>
        <v>630</v>
      </c>
      <c r="J182" s="33">
        <f>'[4]data entry'!AF248+'[4]data entry'!AE248+'[4]data entry'!AD248+'[4]data entry'!AC248+'[4]data entry'!AB248+'[4]data entry'!AA248+'[4]data entry'!Z248+'[4]data entry'!Y248+'[4]data entry'!X248+'[4]data entry'!W248+'[4]data entry'!V248+'[4]data entry'!U248+'[4]data entry'!T248+'[4]data entry'!S248+'[4]data entry'!R248+'[4]data entry'!Q248+'[4]data entry'!P248+'[4]data entry'!O248+'[4]data entry'!N248+'[4]data entry'!M248</f>
        <v>825</v>
      </c>
      <c r="K182" s="10">
        <f>'[4]data entry'!AJ248+'[4]data entry'!AI248</f>
        <v>599</v>
      </c>
      <c r="L182" s="59">
        <f>SUM(B182:K182)</f>
        <v>11964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x14ac:dyDescent="0.25">
      <c r="A183" s="17" t="s">
        <v>19</v>
      </c>
      <c r="B183" s="50">
        <f>SUM(B180:B182)</f>
        <v>14218</v>
      </c>
      <c r="C183" s="50">
        <f t="shared" ref="C183:L183" si="25">SUM(C180:C182)</f>
        <v>1363</v>
      </c>
      <c r="D183" s="50">
        <f t="shared" si="25"/>
        <v>1086</v>
      </c>
      <c r="E183" s="50">
        <f t="shared" si="25"/>
        <v>338</v>
      </c>
      <c r="F183" s="50">
        <f t="shared" si="25"/>
        <v>439</v>
      </c>
      <c r="G183" s="50">
        <f t="shared" si="25"/>
        <v>2535</v>
      </c>
      <c r="H183" s="50">
        <f t="shared" si="25"/>
        <v>1455</v>
      </c>
      <c r="I183" s="50">
        <f t="shared" si="25"/>
        <v>1921</v>
      </c>
      <c r="J183" s="50">
        <f t="shared" si="25"/>
        <v>2114</v>
      </c>
      <c r="K183" s="50">
        <f t="shared" si="25"/>
        <v>1189</v>
      </c>
      <c r="L183" s="50">
        <f t="shared" si="25"/>
        <v>26658</v>
      </c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x14ac:dyDescent="0.25">
      <c r="A184" s="28" t="s">
        <v>20</v>
      </c>
      <c r="B184" s="47">
        <f>B183+B179+B175+B171</f>
        <v>62499</v>
      </c>
      <c r="C184" s="47">
        <f t="shared" ref="C184:L184" si="26">C183+C179+C175+C171</f>
        <v>5982</v>
      </c>
      <c r="D184" s="47">
        <f t="shared" si="26"/>
        <v>4471</v>
      </c>
      <c r="E184" s="47">
        <f t="shared" si="26"/>
        <v>2278</v>
      </c>
      <c r="F184" s="47">
        <f t="shared" si="26"/>
        <v>1239</v>
      </c>
      <c r="G184" s="47">
        <f t="shared" si="26"/>
        <v>12272</v>
      </c>
      <c r="H184" s="47">
        <f t="shared" si="26"/>
        <v>7170</v>
      </c>
      <c r="I184" s="47">
        <f t="shared" si="26"/>
        <v>8464</v>
      </c>
      <c r="J184" s="47">
        <f t="shared" si="26"/>
        <v>9469</v>
      </c>
      <c r="K184" s="47">
        <f t="shared" si="26"/>
        <v>4567</v>
      </c>
      <c r="L184" s="47">
        <f t="shared" si="26"/>
        <v>118411</v>
      </c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s="68" customFormat="1" ht="20.25" x14ac:dyDescent="0.3">
      <c r="A186" s="155" t="s">
        <v>41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7"/>
      <c r="M186" s="16"/>
      <c r="N186" s="16"/>
      <c r="O186" s="16"/>
      <c r="P186" s="16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x14ac:dyDescent="0.25">
      <c r="A187" s="57" t="s">
        <v>22</v>
      </c>
      <c r="B187" s="4" t="s">
        <v>27</v>
      </c>
      <c r="C187" s="4" t="s">
        <v>28</v>
      </c>
      <c r="D187" s="4" t="s">
        <v>29</v>
      </c>
      <c r="E187" s="4" t="s">
        <v>30</v>
      </c>
      <c r="F187" s="4" t="s">
        <v>31</v>
      </c>
      <c r="G187" s="4" t="s">
        <v>32</v>
      </c>
      <c r="H187" s="4" t="s">
        <v>33</v>
      </c>
      <c r="I187" s="4" t="s">
        <v>34</v>
      </c>
      <c r="J187" s="4" t="s">
        <v>35</v>
      </c>
      <c r="K187" s="58" t="s">
        <v>36</v>
      </c>
      <c r="L187" s="4" t="s">
        <v>20</v>
      </c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x14ac:dyDescent="0.25">
      <c r="A188" s="3" t="s">
        <v>4</v>
      </c>
      <c r="B188" s="7">
        <f>'[4]data entry'!B320</f>
        <v>3326</v>
      </c>
      <c r="C188" s="7">
        <f>'[4]data entry'!C320</f>
        <v>288</v>
      </c>
      <c r="D188" s="7">
        <f>'[4]data entry'!D320</f>
        <v>273</v>
      </c>
      <c r="E188" s="7">
        <f>'[4]data entry'!E320</f>
        <v>162</v>
      </c>
      <c r="F188" s="7">
        <f>'[4]data entry'!F320</f>
        <v>37</v>
      </c>
      <c r="G188" s="7">
        <f>'[4]data entry'!G320+'[4]data entry'!H320+'[4]data entry'!I320+'[4]data entry'!J320+'[4]data entry'!K320+'[4]data entry'!L320</f>
        <v>248</v>
      </c>
      <c r="H188" s="7">
        <f>'[4]data entry'!AH320</f>
        <v>173</v>
      </c>
      <c r="I188" s="7">
        <f>'[4]data entry'!AG320</f>
        <v>180</v>
      </c>
      <c r="J188" s="7">
        <f>'[4]data entry'!AF320+'[4]data entry'!AE320+'[4]data entry'!AD320+'[4]data entry'!AC320+'[4]data entry'!AB320+'[4]data entry'!AA320+'[4]data entry'!Z320+'[4]data entry'!Y320+'[4]data entry'!X320+'[4]data entry'!W320+'[4]data entry'!V320+'[4]data entry'!U320+'[4]data entry'!T320+'[4]data entry'!S320+'[4]data entry'!R320+'[4]data entry'!Q320+'[4]data entry'!P320+'[4]data entry'!O320+'[4]data entry'!N320+'[4]data entry'!M320</f>
        <v>399</v>
      </c>
      <c r="K188" s="7">
        <f>'[4]data entry'!AJ320+'[4]data entry'!AI320</f>
        <v>121</v>
      </c>
      <c r="L188" s="70">
        <f>SUM(B188:K188)</f>
        <v>5207</v>
      </c>
      <c r="M188" s="16"/>
      <c r="N188" s="14"/>
      <c r="O188" s="14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x14ac:dyDescent="0.25">
      <c r="A189" s="3" t="s">
        <v>5</v>
      </c>
      <c r="B189" s="7">
        <f>'[4]data entry'!B325</f>
        <v>4124</v>
      </c>
      <c r="C189" s="7">
        <f>'[4]data entry'!C325</f>
        <v>361</v>
      </c>
      <c r="D189" s="7">
        <f>'[4]data entry'!D325</f>
        <v>227</v>
      </c>
      <c r="E189" s="7">
        <f>'[4]data entry'!E325</f>
        <v>51</v>
      </c>
      <c r="F189" s="7">
        <f>'[4]data entry'!F325</f>
        <v>43</v>
      </c>
      <c r="G189" s="7">
        <f>'[4]data entry'!G325+'[4]data entry'!H325+'[4]data entry'!I325+'[4]data entry'!J325+'[4]data entry'!K325+'[4]data entry'!L325</f>
        <v>244</v>
      </c>
      <c r="H189" s="7">
        <f>'[4]data entry'!AH325</f>
        <v>175</v>
      </c>
      <c r="I189" s="7">
        <f>'[4]data entry'!AG325</f>
        <v>214</v>
      </c>
      <c r="J189" s="7">
        <f>'[4]data entry'!AF325+'[4]data entry'!AE325+'[4]data entry'!AD325+'[4]data entry'!AC325+'[4]data entry'!AB325+'[4]data entry'!AA325+'[4]data entry'!Z325+'[4]data entry'!Y325+'[4]data entry'!X325+'[4]data entry'!W325+'[4]data entry'!V325+'[4]data entry'!U325+'[4]data entry'!T325+'[4]data entry'!S325+'[4]data entry'!R325+'[4]data entry'!Q325+'[4]data entry'!P325+'[4]data entry'!O325+'[4]data entry'!N325+'[4]data entry'!M325</f>
        <v>364</v>
      </c>
      <c r="K189" s="7">
        <f>'[4]data entry'!AJ325+'[4]data entry'!AI325</f>
        <v>89</v>
      </c>
      <c r="L189" s="70">
        <f>SUM(B189:K189)</f>
        <v>5892</v>
      </c>
      <c r="M189" s="16"/>
      <c r="N189" s="14"/>
      <c r="O189" s="14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x14ac:dyDescent="0.25">
      <c r="A190" s="3" t="s">
        <v>6</v>
      </c>
      <c r="B190" s="7">
        <f>'[4]data entry'!B330</f>
        <v>4879</v>
      </c>
      <c r="C190" s="7">
        <f>'[4]data entry'!C330</f>
        <v>335</v>
      </c>
      <c r="D190" s="7">
        <f>'[4]data entry'!D330</f>
        <v>289</v>
      </c>
      <c r="E190" s="7">
        <f>'[4]data entry'!E330</f>
        <v>126</v>
      </c>
      <c r="F190" s="7">
        <f>'[4]data entry'!F330</f>
        <v>35</v>
      </c>
      <c r="G190" s="7">
        <f>'[4]data entry'!G330+'[4]data entry'!H330+'[4]data entry'!I330+'[4]data entry'!J330+'[4]data entry'!K330+'[4]data entry'!L330</f>
        <v>253</v>
      </c>
      <c r="H190" s="7">
        <f>'[4]data entry'!AH330</f>
        <v>219</v>
      </c>
      <c r="I190" s="7">
        <f>'[4]data entry'!AG330</f>
        <v>236</v>
      </c>
      <c r="J190" s="7">
        <f>'[4]data entry'!AF330+'[4]data entry'!AE330+'[4]data entry'!AD330+'[4]data entry'!AC330+'[4]data entry'!AB330+'[4]data entry'!AA330+'[4]data entry'!Z330+'[4]data entry'!Y330+'[4]data entry'!X330+'[4]data entry'!W330+'[4]data entry'!V330+'[4]data entry'!U330+'[4]data entry'!T330+'[4]data entry'!S330+'[4]data entry'!R330+'[4]data entry'!Q330+'[4]data entry'!P330+'[4]data entry'!O330+'[4]data entry'!N330+'[4]data entry'!M330</f>
        <v>485</v>
      </c>
      <c r="K190" s="7">
        <f>'[4]data entry'!AJ330+'[4]data entry'!AI330</f>
        <v>112</v>
      </c>
      <c r="L190" s="70">
        <f>SUM(B190:K190)</f>
        <v>6969</v>
      </c>
      <c r="M190" s="16"/>
      <c r="N190" s="14"/>
      <c r="O190" s="14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x14ac:dyDescent="0.25">
      <c r="A191" s="17" t="s">
        <v>7</v>
      </c>
      <c r="B191" s="18">
        <f>SUM(B188:B190)</f>
        <v>12329</v>
      </c>
      <c r="C191" s="18">
        <f t="shared" ref="C191:L191" si="27">SUM(C188:C190)</f>
        <v>984</v>
      </c>
      <c r="D191" s="18">
        <f t="shared" si="27"/>
        <v>789</v>
      </c>
      <c r="E191" s="18">
        <f t="shared" si="27"/>
        <v>339</v>
      </c>
      <c r="F191" s="18">
        <f t="shared" si="27"/>
        <v>115</v>
      </c>
      <c r="G191" s="18">
        <f t="shared" si="27"/>
        <v>745</v>
      </c>
      <c r="H191" s="18">
        <f t="shared" si="27"/>
        <v>567</v>
      </c>
      <c r="I191" s="18">
        <f t="shared" si="27"/>
        <v>630</v>
      </c>
      <c r="J191" s="18">
        <f t="shared" si="27"/>
        <v>1248</v>
      </c>
      <c r="K191" s="18">
        <f t="shared" si="27"/>
        <v>322</v>
      </c>
      <c r="L191" s="18">
        <f t="shared" si="27"/>
        <v>18068</v>
      </c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x14ac:dyDescent="0.25">
      <c r="A192" s="3" t="s">
        <v>8</v>
      </c>
      <c r="B192" s="7">
        <f>'[4]data entry'!B335</f>
        <v>4035</v>
      </c>
      <c r="C192" s="7">
        <f>'[4]data entry'!C335</f>
        <v>222</v>
      </c>
      <c r="D192" s="7">
        <f>'[4]data entry'!D335</f>
        <v>267</v>
      </c>
      <c r="E192" s="7">
        <f>'[4]data entry'!E335</f>
        <v>132</v>
      </c>
      <c r="F192" s="7">
        <f>'[4]data entry'!F335</f>
        <v>42</v>
      </c>
      <c r="G192" s="7">
        <f>'[4]data entry'!G335+'[4]data entry'!H335+'[4]data entry'!I335+'[4]data entry'!J335+'[4]data entry'!K335+'[4]data entry'!L335</f>
        <v>263</v>
      </c>
      <c r="H192" s="7">
        <f>'[4]data entry'!AH335</f>
        <v>220</v>
      </c>
      <c r="I192" s="7">
        <f>'[4]data entry'!AG335</f>
        <v>271</v>
      </c>
      <c r="J192" s="7">
        <f>'[4]data entry'!AF335+'[4]data entry'!AE335+'[4]data entry'!AD335+'[4]data entry'!AC335+'[4]data entry'!AB335+'[4]data entry'!AA335+'[4]data entry'!Z335+'[4]data entry'!Y335+'[4]data entry'!X335+'[4]data entry'!W335+'[4]data entry'!V335+'[4]data entry'!U335+'[4]data entry'!T335+'[4]data entry'!S335+'[4]data entry'!R335+'[4]data entry'!Q335+'[4]data entry'!P335+'[4]data entry'!O335+'[4]data entry'!N335+'[4]data entry'!M335</f>
        <v>459</v>
      </c>
      <c r="K192" s="7">
        <f>'[4]data entry'!AJ335+'[4]data entry'!AI335</f>
        <v>87</v>
      </c>
      <c r="L192" s="70">
        <f>SUM(B192:K192)</f>
        <v>5998</v>
      </c>
      <c r="M192" s="41"/>
      <c r="N192" s="14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x14ac:dyDescent="0.25">
      <c r="A193" s="3" t="s">
        <v>9</v>
      </c>
      <c r="B193" s="7">
        <f>'[4]data entry'!B340</f>
        <v>3149</v>
      </c>
      <c r="C193" s="7">
        <f>'[4]data entry'!C340</f>
        <v>189</v>
      </c>
      <c r="D193" s="7">
        <f>'[4]data entry'!D340</f>
        <v>287</v>
      </c>
      <c r="E193" s="7">
        <f>'[4]data entry'!E340</f>
        <v>61</v>
      </c>
      <c r="F193" s="7">
        <f>'[4]data entry'!F340</f>
        <v>32</v>
      </c>
      <c r="G193" s="7">
        <f>'[4]data entry'!G340+'[4]data entry'!H340+'[4]data entry'!I340+'[4]data entry'!J340+'[4]data entry'!K340+'[4]data entry'!L340</f>
        <v>270</v>
      </c>
      <c r="H193" s="7">
        <f>'[4]data entry'!AH340</f>
        <v>249</v>
      </c>
      <c r="I193" s="7">
        <f>'[4]data entry'!AG340</f>
        <v>268</v>
      </c>
      <c r="J193" s="7">
        <f>'[4]data entry'!AF340+'[4]data entry'!AE340+'[4]data entry'!AD340+'[4]data entry'!AC340+'[4]data entry'!AB340+'[4]data entry'!AA340+'[4]data entry'!Z340+'[4]data entry'!Y340+'[4]data entry'!X340+'[4]data entry'!W340+'[4]data entry'!V340+'[4]data entry'!U340+'[4]data entry'!T340+'[4]data entry'!S340+'[4]data entry'!R340+'[4]data entry'!Q340+'[4]data entry'!P340+'[4]data entry'!O340+'[4]data entry'!N340+'[4]data entry'!M340</f>
        <v>655</v>
      </c>
      <c r="K193" s="7">
        <f>'[4]data entry'!AJ340+'[4]data entry'!AI340</f>
        <v>126</v>
      </c>
      <c r="L193" s="70">
        <f>SUM(B193:K193)</f>
        <v>5286</v>
      </c>
      <c r="M193" s="62"/>
      <c r="N193" s="64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x14ac:dyDescent="0.25">
      <c r="A194" s="3" t="s">
        <v>10</v>
      </c>
      <c r="B194" s="7">
        <f>'[4]data entry'!B345</f>
        <v>3105</v>
      </c>
      <c r="C194" s="7">
        <f>'[4]data entry'!C345</f>
        <v>91</v>
      </c>
      <c r="D194" s="7">
        <f>'[4]data entry'!D345</f>
        <v>163</v>
      </c>
      <c r="E194" s="7">
        <f>'[4]data entry'!E345</f>
        <v>73</v>
      </c>
      <c r="F194" s="7">
        <f>'[4]data entry'!F345</f>
        <v>16</v>
      </c>
      <c r="G194" s="7">
        <f>'[4]data entry'!G345+'[4]data entry'!H345+'[4]data entry'!I345+'[4]data entry'!J345+'[4]data entry'!K345+'[4]data entry'!L345</f>
        <v>120</v>
      </c>
      <c r="H194" s="7">
        <f>'[4]data entry'!AH345</f>
        <v>106</v>
      </c>
      <c r="I194" s="7">
        <f>'[4]data entry'!AG345</f>
        <v>212</v>
      </c>
      <c r="J194" s="7">
        <f>'[4]data entry'!AF345+'[4]data entry'!AE345+'[4]data entry'!AD345+'[4]data entry'!AC345+'[4]data entry'!AB345+'[4]data entry'!AA345+'[4]data entry'!Z345+'[4]data entry'!Y345+'[4]data entry'!X345+'[4]data entry'!W345+'[4]data entry'!V345+'[4]data entry'!U345+'[4]data entry'!T345+'[4]data entry'!S345+'[4]data entry'!R345+'[4]data entry'!Q345+'[4]data entry'!P345+'[4]data entry'!O345+'[4]data entry'!N345+'[4]data entry'!M345</f>
        <v>404</v>
      </c>
      <c r="K194" s="7">
        <f>'[4]data entry'!AJ345+'[4]data entry'!AI345</f>
        <v>94</v>
      </c>
      <c r="L194" s="70">
        <f>SUM(B194:K194)</f>
        <v>4384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x14ac:dyDescent="0.25">
      <c r="A195" s="17" t="s">
        <v>11</v>
      </c>
      <c r="B195" s="18">
        <f>SUM(B192:B194)</f>
        <v>10289</v>
      </c>
      <c r="C195" s="18">
        <f t="shared" ref="C195:L195" si="28">SUM(C192:C194)</f>
        <v>502</v>
      </c>
      <c r="D195" s="18">
        <f t="shared" si="28"/>
        <v>717</v>
      </c>
      <c r="E195" s="18">
        <f t="shared" si="28"/>
        <v>266</v>
      </c>
      <c r="F195" s="18">
        <f t="shared" si="28"/>
        <v>90</v>
      </c>
      <c r="G195" s="18">
        <f t="shared" si="28"/>
        <v>653</v>
      </c>
      <c r="H195" s="18">
        <f t="shared" si="28"/>
        <v>575</v>
      </c>
      <c r="I195" s="18">
        <f t="shared" si="28"/>
        <v>751</v>
      </c>
      <c r="J195" s="18">
        <f t="shared" si="28"/>
        <v>1518</v>
      </c>
      <c r="K195" s="18">
        <f t="shared" si="28"/>
        <v>307</v>
      </c>
      <c r="L195" s="18">
        <f t="shared" si="28"/>
        <v>15668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x14ac:dyDescent="0.25">
      <c r="A196" s="3" t="s">
        <v>12</v>
      </c>
      <c r="B196" s="7">
        <f>'[4]data entry'!B350</f>
        <v>3558</v>
      </c>
      <c r="C196" s="7">
        <f>'[4]data entry'!C350</f>
        <v>123</v>
      </c>
      <c r="D196" s="7">
        <f>'[4]data entry'!D350</f>
        <v>337</v>
      </c>
      <c r="E196" s="7">
        <f>'[4]data entry'!E350</f>
        <v>145</v>
      </c>
      <c r="F196" s="7">
        <f>'[4]data entry'!F350</f>
        <v>28</v>
      </c>
      <c r="G196" s="7">
        <f>'[4]data entry'!G350+'[4]data entry'!H350+'[4]data entry'!I350+'[4]data entry'!J350+'[4]data entry'!K350+'[4]data entry'!L350</f>
        <v>285</v>
      </c>
      <c r="H196" s="7">
        <f>'[4]data entry'!AH350</f>
        <v>281</v>
      </c>
      <c r="I196" s="7">
        <f>'[4]data entry'!AG350</f>
        <v>453</v>
      </c>
      <c r="J196" s="7">
        <f>'[4]data entry'!AF350+'[4]data entry'!AE350+'[4]data entry'!AD350+'[4]data entry'!AC350+'[4]data entry'!AB350+'[4]data entry'!AA350+'[4]data entry'!Z350+'[4]data entry'!Y350+'[4]data entry'!X350+'[4]data entry'!W350+'[4]data entry'!V350+'[4]data entry'!U350+'[4]data entry'!T350+'[4]data entry'!S350+'[4]data entry'!R350+'[4]data entry'!Q350+'[4]data entry'!P350+'[4]data entry'!O350+'[4]data entry'!N350+'[4]data entry'!M350</f>
        <v>1046</v>
      </c>
      <c r="K196" s="7">
        <f>'[4]data entry'!AJ350+'[4]data entry'!AI350</f>
        <v>142</v>
      </c>
      <c r="L196" s="70">
        <f>SUM(B196:K196)</f>
        <v>6398</v>
      </c>
      <c r="M196" s="64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x14ac:dyDescent="0.25">
      <c r="A197" s="3" t="s">
        <v>13</v>
      </c>
      <c r="B197" s="7">
        <f>'[4]data entry'!B355</f>
        <v>2175</v>
      </c>
      <c r="C197" s="7">
        <f>'[4]data entry'!C355</f>
        <v>120</v>
      </c>
      <c r="D197" s="7">
        <f>'[4]data entry'!D355</f>
        <v>247</v>
      </c>
      <c r="E197" s="7">
        <f>'[4]data entry'!E355</f>
        <v>436</v>
      </c>
      <c r="F197" s="7">
        <f>'[4]data entry'!F355</f>
        <v>26</v>
      </c>
      <c r="G197" s="7">
        <f>'[4]data entry'!G355+'[4]data entry'!H355+'[4]data entry'!I355+'[4]data entry'!J355+'[4]data entry'!K355+'[4]data entry'!L355</f>
        <v>306</v>
      </c>
      <c r="H197" s="7">
        <f>'[4]data entry'!AH355</f>
        <v>187</v>
      </c>
      <c r="I197" s="7">
        <f>'[4]data entry'!AG355</f>
        <v>232</v>
      </c>
      <c r="J197" s="7">
        <f>'[4]data entry'!AF355+'[4]data entry'!AE355+'[4]data entry'!AD355+'[4]data entry'!AC355+'[4]data entry'!AB355+'[4]data entry'!AA355+'[4]data entry'!Z355+'[4]data entry'!Y355+'[4]data entry'!X355+'[4]data entry'!W355+'[4]data entry'!V355+'[4]data entry'!U355+'[4]data entry'!T355+'[4]data entry'!S355+'[4]data entry'!R355+'[4]data entry'!Q355+'[4]data entry'!P355+'[4]data entry'!O355+'[4]data entry'!N355+'[4]data entry'!M355</f>
        <v>810</v>
      </c>
      <c r="K197" s="7">
        <f>'[4]data entry'!AJ355+'[4]data entry'!AI355</f>
        <v>104</v>
      </c>
      <c r="L197" s="70">
        <f>SUM(B197:K197)</f>
        <v>4643</v>
      </c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x14ac:dyDescent="0.25">
      <c r="A198" s="3" t="s">
        <v>14</v>
      </c>
      <c r="B198" s="7">
        <f>'[4]data entry'!B360</f>
        <v>642</v>
      </c>
      <c r="C198" s="7">
        <f>'[4]data entry'!C360</f>
        <v>49</v>
      </c>
      <c r="D198" s="7">
        <f>'[4]data entry'!D360</f>
        <v>96</v>
      </c>
      <c r="E198" s="7">
        <f>'[4]data entry'!E360</f>
        <v>13</v>
      </c>
      <c r="F198" s="7">
        <f>'[4]data entry'!F360</f>
        <v>25</v>
      </c>
      <c r="G198" s="7">
        <f>'[4]data entry'!G360+'[4]data entry'!H360+'[4]data entry'!I360+'[4]data entry'!J360+'[4]data entry'!K360+'[4]data entry'!L360</f>
        <v>70</v>
      </c>
      <c r="H198" s="7">
        <f>'[4]data entry'!AH360</f>
        <v>114</v>
      </c>
      <c r="I198" s="7">
        <f>'[4]data entry'!AG360</f>
        <v>159</v>
      </c>
      <c r="J198" s="7">
        <f>'[4]data entry'!AF360+'[4]data entry'!AE360+'[4]data entry'!AD360+'[4]data entry'!AC360+'[4]data entry'!AB360+'[4]data entry'!AA360+'[4]data entry'!Z360+'[4]data entry'!Y360+'[4]data entry'!X360+'[4]data entry'!W360+'[4]data entry'!V360+'[4]data entry'!U360+'[4]data entry'!T360+'[4]data entry'!S360+'[4]data entry'!R360+'[4]data entry'!Q360+'[4]data entry'!P360+'[4]data entry'!O360+'[4]data entry'!N360+'[4]data entry'!M360</f>
        <v>498</v>
      </c>
      <c r="K198" s="7">
        <f>'[4]data entry'!AJ360+'[4]data entry'!AI360</f>
        <v>97</v>
      </c>
      <c r="L198" s="70">
        <f>SUM(B198:K198)</f>
        <v>1763</v>
      </c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x14ac:dyDescent="0.25">
      <c r="A199" s="17" t="s">
        <v>15</v>
      </c>
      <c r="B199" s="18">
        <f>SUM(B196:B198)</f>
        <v>6375</v>
      </c>
      <c r="C199" s="18">
        <f t="shared" ref="C199:L199" si="29">SUM(C196:C198)</f>
        <v>292</v>
      </c>
      <c r="D199" s="18">
        <f t="shared" si="29"/>
        <v>680</v>
      </c>
      <c r="E199" s="18">
        <f t="shared" si="29"/>
        <v>594</v>
      </c>
      <c r="F199" s="18">
        <f t="shared" si="29"/>
        <v>79</v>
      </c>
      <c r="G199" s="18">
        <f t="shared" si="29"/>
        <v>661</v>
      </c>
      <c r="H199" s="18">
        <f t="shared" si="29"/>
        <v>582</v>
      </c>
      <c r="I199" s="18">
        <f t="shared" si="29"/>
        <v>844</v>
      </c>
      <c r="J199" s="18">
        <f t="shared" si="29"/>
        <v>2354</v>
      </c>
      <c r="K199" s="18">
        <f t="shared" si="29"/>
        <v>343</v>
      </c>
      <c r="L199" s="18">
        <f t="shared" si="29"/>
        <v>12804</v>
      </c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x14ac:dyDescent="0.25">
      <c r="A200" s="3" t="s">
        <v>16</v>
      </c>
      <c r="B200" s="7">
        <f>'[4]data entry'!B365</f>
        <v>1687</v>
      </c>
      <c r="C200" s="7">
        <f>'[4]data entry'!C365</f>
        <v>92</v>
      </c>
      <c r="D200" s="7">
        <f>'[4]data entry'!D365</f>
        <v>150</v>
      </c>
      <c r="E200" s="7">
        <f>'[4]data entry'!E365</f>
        <v>21</v>
      </c>
      <c r="F200" s="7">
        <f>'[4]data entry'!F365</f>
        <v>21</v>
      </c>
      <c r="G200" s="7">
        <f>'[4]data entry'!G365+'[4]data entry'!H365+'[4]data entry'!I365+'[4]data entry'!J365+'[4]data entry'!K365+'[4]data entry'!L365</f>
        <v>125</v>
      </c>
      <c r="H200" s="7">
        <f>'[4]data entry'!AH365</f>
        <v>186</v>
      </c>
      <c r="I200" s="7">
        <f>'[4]data entry'!AG365</f>
        <v>211</v>
      </c>
      <c r="J200" s="7">
        <f>'[4]data entry'!AF365+'[4]data entry'!AE365+'[4]data entry'!AD365+'[4]data entry'!AC365+'[4]data entry'!AB365+'[4]data entry'!AA365+'[4]data entry'!Z365+'[4]data entry'!Y365+'[4]data entry'!X365+'[4]data entry'!W365+'[4]data entry'!V365+'[4]data entry'!U365+'[4]data entry'!T365+'[4]data entry'!S365+'[4]data entry'!R365+'[4]data entry'!Q365+'[4]data entry'!P365+'[4]data entry'!O365+'[4]data entry'!N365+'[4]data entry'!M365</f>
        <v>400</v>
      </c>
      <c r="K200" s="7">
        <f>'[4]data entry'!AJ365+'[4]data entry'!AI365</f>
        <v>63</v>
      </c>
      <c r="L200" s="70">
        <f>SUM(B200:K200)</f>
        <v>2956</v>
      </c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x14ac:dyDescent="0.25">
      <c r="A201" s="3" t="s">
        <v>17</v>
      </c>
      <c r="B201" s="7">
        <f>'[4]data entry'!B370</f>
        <v>3412</v>
      </c>
      <c r="C201" s="7">
        <f>'[4]data entry'!C370</f>
        <v>204</v>
      </c>
      <c r="D201" s="7">
        <f>'[4]data entry'!D370</f>
        <v>180</v>
      </c>
      <c r="E201" s="7">
        <f>'[4]data entry'!E370</f>
        <v>69</v>
      </c>
      <c r="F201" s="7">
        <f>'[4]data entry'!F370</f>
        <v>130</v>
      </c>
      <c r="G201" s="7">
        <f>'[4]data entry'!G370+'[4]data entry'!H370+'[4]data entry'!I370+'[4]data entry'!J370+'[4]data entry'!K370+'[4]data entry'!L370</f>
        <v>226</v>
      </c>
      <c r="H201" s="7">
        <f>'[4]data entry'!AH370</f>
        <v>181</v>
      </c>
      <c r="I201" s="7">
        <f>'[4]data entry'!AG370</f>
        <v>235</v>
      </c>
      <c r="J201" s="7">
        <f>'[4]data entry'!AF370+'[4]data entry'!AE370+'[4]data entry'!AD370+'[4]data entry'!AC370+'[4]data entry'!AB370+'[4]data entry'!AA370+'[4]data entry'!Z370+'[4]data entry'!Y370+'[4]data entry'!X370+'[4]data entry'!W370+'[4]data entry'!V370+'[4]data entry'!U370+'[4]data entry'!T370+'[4]data entry'!S370+'[4]data entry'!R370+'[4]data entry'!Q370+'[4]data entry'!P370+'[4]data entry'!O370+'[4]data entry'!N370+'[4]data entry'!M370</f>
        <v>468</v>
      </c>
      <c r="K201" s="7">
        <f>'[4]data entry'!AJ370+'[4]data entry'!AI370</f>
        <v>108</v>
      </c>
      <c r="L201" s="70">
        <f>SUM(B201:K201)</f>
        <v>5213</v>
      </c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x14ac:dyDescent="0.25">
      <c r="A202" s="3" t="s">
        <v>18</v>
      </c>
      <c r="B202" s="7">
        <f>'[4]data entry'!B375</f>
        <v>4790</v>
      </c>
      <c r="C202" s="7">
        <f>'[4]data entry'!C375</f>
        <v>329</v>
      </c>
      <c r="D202" s="7">
        <f>'[4]data entry'!D375</f>
        <v>398</v>
      </c>
      <c r="E202" s="7">
        <f>'[4]data entry'!E375</f>
        <v>160</v>
      </c>
      <c r="F202" s="7">
        <f>'[4]data entry'!F375</f>
        <v>43</v>
      </c>
      <c r="G202" s="7">
        <f>'[4]data entry'!G375+'[4]data entry'!H375+'[4]data entry'!I375+'[4]data entry'!J375+'[4]data entry'!K375+'[4]data entry'!L375</f>
        <v>293</v>
      </c>
      <c r="H202" s="7">
        <f>'[4]data entry'!AH375</f>
        <v>211</v>
      </c>
      <c r="I202" s="7">
        <f>'[4]data entry'!AG375</f>
        <v>250</v>
      </c>
      <c r="J202" s="7">
        <f>'[4]data entry'!AF375+'[4]data entry'!AE375+'[4]data entry'!AD375+'[4]data entry'!AC375+'[4]data entry'!AB375+'[4]data entry'!AA375+'[4]data entry'!Z375+'[4]data entry'!Y375+'[4]data entry'!X375+'[4]data entry'!W375+'[4]data entry'!V375+'[4]data entry'!U375+'[4]data entry'!T375+'[4]data entry'!S375+'[4]data entry'!R375+'[4]data entry'!Q375+'[4]data entry'!P375+'[4]data entry'!O375+'[4]data entry'!N375+'[4]data entry'!M375</f>
        <v>640</v>
      </c>
      <c r="K202" s="7">
        <f>'[4]data entry'!AJ375+'[4]data entry'!AI375</f>
        <v>175</v>
      </c>
      <c r="L202" s="70">
        <f>SUM(B202:K202)</f>
        <v>7289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x14ac:dyDescent="0.25">
      <c r="A203" s="17" t="s">
        <v>19</v>
      </c>
      <c r="B203" s="18">
        <f>SUM(B200:B202)</f>
        <v>9889</v>
      </c>
      <c r="C203" s="18">
        <f t="shared" ref="C203:L203" si="30">SUM(C200:C202)</f>
        <v>625</v>
      </c>
      <c r="D203" s="18">
        <f t="shared" si="30"/>
        <v>728</v>
      </c>
      <c r="E203" s="18">
        <f t="shared" si="30"/>
        <v>250</v>
      </c>
      <c r="F203" s="18">
        <f t="shared" si="30"/>
        <v>194</v>
      </c>
      <c r="G203" s="18">
        <f t="shared" si="30"/>
        <v>644</v>
      </c>
      <c r="H203" s="18">
        <f t="shared" si="30"/>
        <v>578</v>
      </c>
      <c r="I203" s="18">
        <f t="shared" si="30"/>
        <v>696</v>
      </c>
      <c r="J203" s="18">
        <f t="shared" si="30"/>
        <v>1508</v>
      </c>
      <c r="K203" s="18">
        <f t="shared" si="30"/>
        <v>346</v>
      </c>
      <c r="L203" s="18">
        <f t="shared" si="30"/>
        <v>15458</v>
      </c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x14ac:dyDescent="0.25">
      <c r="A204" s="28" t="s">
        <v>20</v>
      </c>
      <c r="B204" s="71">
        <f>B203+B199+B195+B191</f>
        <v>38882</v>
      </c>
      <c r="C204" s="71">
        <f t="shared" ref="C204:L204" si="31">C203+C199+C195+C191</f>
        <v>2403</v>
      </c>
      <c r="D204" s="71">
        <f t="shared" si="31"/>
        <v>2914</v>
      </c>
      <c r="E204" s="71">
        <f t="shared" si="31"/>
        <v>1449</v>
      </c>
      <c r="F204" s="71">
        <f t="shared" si="31"/>
        <v>478</v>
      </c>
      <c r="G204" s="71">
        <f t="shared" si="31"/>
        <v>2703</v>
      </c>
      <c r="H204" s="71">
        <f t="shared" si="31"/>
        <v>2302</v>
      </c>
      <c r="I204" s="71">
        <f t="shared" si="31"/>
        <v>2921</v>
      </c>
      <c r="J204" s="71">
        <f t="shared" si="31"/>
        <v>6628</v>
      </c>
      <c r="K204" s="71">
        <f t="shared" si="31"/>
        <v>1318</v>
      </c>
      <c r="L204" s="71">
        <f t="shared" si="31"/>
        <v>61998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x14ac:dyDescent="0.25">
      <c r="A205" s="13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43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68" customFormat="1" ht="20.25" x14ac:dyDescent="0.3">
      <c r="A207" s="155" t="s">
        <v>42</v>
      </c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7"/>
      <c r="M207" s="16"/>
      <c r="N207" s="16"/>
      <c r="O207" s="16"/>
      <c r="P207" s="16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x14ac:dyDescent="0.25">
      <c r="A208" s="57" t="s">
        <v>22</v>
      </c>
      <c r="B208" s="4" t="s">
        <v>27</v>
      </c>
      <c r="C208" s="4" t="s">
        <v>28</v>
      </c>
      <c r="D208" s="4" t="s">
        <v>29</v>
      </c>
      <c r="E208" s="4" t="s">
        <v>30</v>
      </c>
      <c r="F208" s="4" t="s">
        <v>31</v>
      </c>
      <c r="G208" s="4" t="s">
        <v>32</v>
      </c>
      <c r="H208" s="4" t="s">
        <v>33</v>
      </c>
      <c r="I208" s="4" t="s">
        <v>34</v>
      </c>
      <c r="J208" s="4" t="s">
        <v>35</v>
      </c>
      <c r="K208" s="4" t="s">
        <v>36</v>
      </c>
      <c r="L208" s="4" t="s">
        <v>37</v>
      </c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x14ac:dyDescent="0.25">
      <c r="A209" s="3" t="s">
        <v>4</v>
      </c>
      <c r="B209" s="7">
        <f>B168-B188</f>
        <v>1929</v>
      </c>
      <c r="C209" s="7">
        <f t="shared" ref="C209:L209" si="32">C168-C188</f>
        <v>476</v>
      </c>
      <c r="D209" s="7">
        <f t="shared" si="32"/>
        <v>174</v>
      </c>
      <c r="E209" s="7">
        <f t="shared" si="32"/>
        <v>162</v>
      </c>
      <c r="F209" s="7">
        <f t="shared" si="32"/>
        <v>120</v>
      </c>
      <c r="G209" s="7">
        <f t="shared" si="32"/>
        <v>1046</v>
      </c>
      <c r="H209" s="7">
        <f t="shared" si="32"/>
        <v>335</v>
      </c>
      <c r="I209" s="7">
        <f t="shared" si="32"/>
        <v>358</v>
      </c>
      <c r="J209" s="7">
        <f t="shared" si="32"/>
        <v>134</v>
      </c>
      <c r="K209" s="7">
        <f t="shared" si="32"/>
        <v>561</v>
      </c>
      <c r="L209" s="70">
        <f t="shared" si="32"/>
        <v>5295</v>
      </c>
      <c r="M209" s="16"/>
      <c r="N209" s="69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x14ac:dyDescent="0.25">
      <c r="A210" s="3" t="s">
        <v>5</v>
      </c>
      <c r="B210" s="7">
        <f t="shared" ref="B210:L211" si="33">B169-B189</f>
        <v>2330</v>
      </c>
      <c r="C210" s="7">
        <f t="shared" si="33"/>
        <v>574</v>
      </c>
      <c r="D210" s="7">
        <f t="shared" si="33"/>
        <v>180</v>
      </c>
      <c r="E210" s="7">
        <f t="shared" si="33"/>
        <v>108</v>
      </c>
      <c r="F210" s="7">
        <f t="shared" si="33"/>
        <v>96</v>
      </c>
      <c r="G210" s="7">
        <f t="shared" si="33"/>
        <v>1468</v>
      </c>
      <c r="H210" s="7">
        <f t="shared" si="33"/>
        <v>293</v>
      </c>
      <c r="I210" s="7">
        <f t="shared" si="33"/>
        <v>427</v>
      </c>
      <c r="J210" s="7">
        <f t="shared" si="33"/>
        <v>177</v>
      </c>
      <c r="K210" s="7">
        <f t="shared" si="33"/>
        <v>492</v>
      </c>
      <c r="L210" s="70">
        <f t="shared" si="33"/>
        <v>6145</v>
      </c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x14ac:dyDescent="0.25">
      <c r="A211" s="3" t="s">
        <v>6</v>
      </c>
      <c r="B211" s="7">
        <f t="shared" si="33"/>
        <v>2792</v>
      </c>
      <c r="C211" s="7">
        <f t="shared" si="33"/>
        <v>638</v>
      </c>
      <c r="D211" s="7">
        <f t="shared" si="33"/>
        <v>138</v>
      </c>
      <c r="E211" s="7">
        <f t="shared" si="33"/>
        <v>107</v>
      </c>
      <c r="F211" s="7">
        <f t="shared" si="33"/>
        <v>137</v>
      </c>
      <c r="G211" s="7">
        <f t="shared" si="33"/>
        <v>1248</v>
      </c>
      <c r="H211" s="7">
        <f t="shared" si="33"/>
        <v>324</v>
      </c>
      <c r="I211" s="7">
        <f t="shared" si="33"/>
        <v>342</v>
      </c>
      <c r="J211" s="7">
        <f t="shared" si="33"/>
        <v>179</v>
      </c>
      <c r="K211" s="7">
        <f t="shared" si="33"/>
        <v>278</v>
      </c>
      <c r="L211" s="70">
        <f t="shared" si="33"/>
        <v>6183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x14ac:dyDescent="0.25">
      <c r="A212" s="17" t="s">
        <v>7</v>
      </c>
      <c r="B212" s="18">
        <f>SUM(B209:B211)</f>
        <v>7051</v>
      </c>
      <c r="C212" s="18">
        <f t="shared" ref="C212:L212" si="34">SUM(C209:C211)</f>
        <v>1688</v>
      </c>
      <c r="D212" s="18">
        <f t="shared" si="34"/>
        <v>492</v>
      </c>
      <c r="E212" s="18">
        <f t="shared" si="34"/>
        <v>377</v>
      </c>
      <c r="F212" s="18">
        <f t="shared" si="34"/>
        <v>353</v>
      </c>
      <c r="G212" s="18">
        <f t="shared" si="34"/>
        <v>3762</v>
      </c>
      <c r="H212" s="18">
        <f t="shared" si="34"/>
        <v>952</v>
      </c>
      <c r="I212" s="18">
        <f t="shared" si="34"/>
        <v>1127</v>
      </c>
      <c r="J212" s="18">
        <f t="shared" si="34"/>
        <v>490</v>
      </c>
      <c r="K212" s="18">
        <f t="shared" si="34"/>
        <v>1331</v>
      </c>
      <c r="L212" s="18">
        <f t="shared" si="34"/>
        <v>17623</v>
      </c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x14ac:dyDescent="0.25">
      <c r="A213" s="3" t="s">
        <v>8</v>
      </c>
      <c r="B213" s="7">
        <f>B172-B192</f>
        <v>2678</v>
      </c>
      <c r="C213" s="7">
        <f t="shared" ref="C213:L213" si="35">C172-C192</f>
        <v>308</v>
      </c>
      <c r="D213" s="7">
        <f t="shared" si="35"/>
        <v>167</v>
      </c>
      <c r="E213" s="7">
        <f t="shared" si="35"/>
        <v>56</v>
      </c>
      <c r="F213" s="7">
        <f t="shared" si="35"/>
        <v>37</v>
      </c>
      <c r="G213" s="7">
        <f t="shared" si="35"/>
        <v>1005</v>
      </c>
      <c r="H213" s="7">
        <f t="shared" si="35"/>
        <v>427</v>
      </c>
      <c r="I213" s="7">
        <f t="shared" si="35"/>
        <v>442</v>
      </c>
      <c r="J213" s="7">
        <f t="shared" si="35"/>
        <v>282</v>
      </c>
      <c r="K213" s="7">
        <f t="shared" si="35"/>
        <v>205</v>
      </c>
      <c r="L213" s="70">
        <f t="shared" si="35"/>
        <v>5607</v>
      </c>
      <c r="M213" s="16"/>
      <c r="N213" s="73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x14ac:dyDescent="0.25">
      <c r="A214" s="3" t="s">
        <v>9</v>
      </c>
      <c r="B214" s="7">
        <f t="shared" ref="B214:L215" si="36">B173-B193</f>
        <v>1994</v>
      </c>
      <c r="C214" s="7">
        <f t="shared" si="36"/>
        <v>201</v>
      </c>
      <c r="D214" s="7">
        <f t="shared" si="36"/>
        <v>153</v>
      </c>
      <c r="E214" s="7">
        <f t="shared" si="36"/>
        <v>46</v>
      </c>
      <c r="F214" s="7">
        <f t="shared" si="36"/>
        <v>34</v>
      </c>
      <c r="G214" s="7">
        <f t="shared" si="36"/>
        <v>604</v>
      </c>
      <c r="H214" s="7">
        <f t="shared" si="36"/>
        <v>428</v>
      </c>
      <c r="I214" s="7">
        <f t="shared" si="36"/>
        <v>460</v>
      </c>
      <c r="J214" s="7">
        <f t="shared" si="36"/>
        <v>359</v>
      </c>
      <c r="K214" s="7">
        <f t="shared" si="36"/>
        <v>158</v>
      </c>
      <c r="L214" s="70">
        <f t="shared" si="36"/>
        <v>4437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x14ac:dyDescent="0.25">
      <c r="A215" s="3" t="s">
        <v>10</v>
      </c>
      <c r="B215" s="7">
        <f t="shared" si="36"/>
        <v>2315</v>
      </c>
      <c r="C215" s="7">
        <f t="shared" si="36"/>
        <v>269</v>
      </c>
      <c r="D215" s="7">
        <f t="shared" si="36"/>
        <v>99</v>
      </c>
      <c r="E215" s="7">
        <f t="shared" si="36"/>
        <v>33</v>
      </c>
      <c r="F215" s="7">
        <f t="shared" si="36"/>
        <v>25</v>
      </c>
      <c r="G215" s="7">
        <f t="shared" si="36"/>
        <v>500</v>
      </c>
      <c r="H215" s="7">
        <f t="shared" si="36"/>
        <v>303</v>
      </c>
      <c r="I215" s="7">
        <f t="shared" si="36"/>
        <v>332</v>
      </c>
      <c r="J215" s="7">
        <f t="shared" si="36"/>
        <v>213</v>
      </c>
      <c r="K215" s="7">
        <f t="shared" si="36"/>
        <v>153</v>
      </c>
      <c r="L215" s="70">
        <f t="shared" si="36"/>
        <v>4242</v>
      </c>
      <c r="M215" s="16"/>
      <c r="N215" s="31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x14ac:dyDescent="0.25">
      <c r="A216" s="17" t="s">
        <v>11</v>
      </c>
      <c r="B216" s="18">
        <f>SUM(B213:B215)</f>
        <v>6987</v>
      </c>
      <c r="C216" s="18">
        <f t="shared" ref="C216:L216" si="37">SUM(C213:C215)</f>
        <v>778</v>
      </c>
      <c r="D216" s="18">
        <f t="shared" si="37"/>
        <v>419</v>
      </c>
      <c r="E216" s="18">
        <f t="shared" si="37"/>
        <v>135</v>
      </c>
      <c r="F216" s="18">
        <f t="shared" si="37"/>
        <v>96</v>
      </c>
      <c r="G216" s="18">
        <f t="shared" si="37"/>
        <v>2109</v>
      </c>
      <c r="H216" s="18">
        <f>SUM(H213:H215)</f>
        <v>1158</v>
      </c>
      <c r="I216" s="18">
        <f t="shared" si="37"/>
        <v>1234</v>
      </c>
      <c r="J216" s="18">
        <f t="shared" si="37"/>
        <v>854</v>
      </c>
      <c r="K216" s="18">
        <f t="shared" si="37"/>
        <v>516</v>
      </c>
      <c r="L216" s="18">
        <f t="shared" si="37"/>
        <v>14286</v>
      </c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x14ac:dyDescent="0.25">
      <c r="A217" s="3" t="s">
        <v>12</v>
      </c>
      <c r="B217" s="11">
        <f>B176-B196</f>
        <v>2354</v>
      </c>
      <c r="C217" s="11">
        <f t="shared" ref="C217:L217" si="38">C176-C196</f>
        <v>157</v>
      </c>
      <c r="D217" s="11">
        <f t="shared" si="38"/>
        <v>78</v>
      </c>
      <c r="E217" s="11">
        <f t="shared" si="38"/>
        <v>38</v>
      </c>
      <c r="F217" s="11">
        <f t="shared" si="38"/>
        <v>29</v>
      </c>
      <c r="G217" s="11">
        <f t="shared" si="38"/>
        <v>546</v>
      </c>
      <c r="H217" s="11">
        <f t="shared" si="38"/>
        <v>536</v>
      </c>
      <c r="I217" s="11">
        <f t="shared" si="38"/>
        <v>623</v>
      </c>
      <c r="J217" s="11">
        <f t="shared" si="38"/>
        <v>327</v>
      </c>
      <c r="K217" s="11">
        <f t="shared" si="38"/>
        <v>221</v>
      </c>
      <c r="L217" s="74">
        <f t="shared" si="38"/>
        <v>4909</v>
      </c>
      <c r="M217" s="60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x14ac:dyDescent="0.25">
      <c r="A218" s="3" t="s">
        <v>13</v>
      </c>
      <c r="B218" s="11">
        <f t="shared" ref="B218:L219" si="39">B177-B197</f>
        <v>2080</v>
      </c>
      <c r="C218" s="11">
        <f t="shared" si="39"/>
        <v>128</v>
      </c>
      <c r="D218" s="11">
        <f t="shared" si="39"/>
        <v>117</v>
      </c>
      <c r="E218" s="11">
        <f t="shared" si="39"/>
        <v>181</v>
      </c>
      <c r="F218" s="11">
        <f t="shared" si="39"/>
        <v>30</v>
      </c>
      <c r="G218" s="11">
        <f t="shared" si="39"/>
        <v>1031</v>
      </c>
      <c r="H218" s="11">
        <f t="shared" si="39"/>
        <v>1141</v>
      </c>
      <c r="I218" s="11">
        <f t="shared" si="39"/>
        <v>1039</v>
      </c>
      <c r="J218" s="11">
        <f t="shared" si="39"/>
        <v>349</v>
      </c>
      <c r="K218" s="11">
        <f t="shared" si="39"/>
        <v>197</v>
      </c>
      <c r="L218" s="74">
        <f t="shared" si="39"/>
        <v>6293</v>
      </c>
      <c r="M218" s="44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x14ac:dyDescent="0.25">
      <c r="A219" s="3" t="s">
        <v>14</v>
      </c>
      <c r="B219" s="11">
        <f t="shared" si="39"/>
        <v>816</v>
      </c>
      <c r="C219" s="11">
        <f t="shared" si="39"/>
        <v>90</v>
      </c>
      <c r="D219" s="11">
        <f t="shared" si="39"/>
        <v>93</v>
      </c>
      <c r="E219" s="11">
        <f t="shared" si="39"/>
        <v>10</v>
      </c>
      <c r="F219" s="11">
        <f t="shared" si="39"/>
        <v>8</v>
      </c>
      <c r="G219" s="11">
        <f t="shared" si="39"/>
        <v>230</v>
      </c>
      <c r="H219" s="11">
        <f t="shared" si="39"/>
        <v>204</v>
      </c>
      <c r="I219" s="11">
        <f t="shared" si="39"/>
        <v>295</v>
      </c>
      <c r="J219" s="11">
        <f t="shared" si="39"/>
        <v>215</v>
      </c>
      <c r="K219" s="11">
        <f t="shared" si="39"/>
        <v>141</v>
      </c>
      <c r="L219" s="74">
        <f t="shared" si="39"/>
        <v>2102</v>
      </c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x14ac:dyDescent="0.25">
      <c r="A220" s="17" t="s">
        <v>15</v>
      </c>
      <c r="B220" s="18">
        <f>SUM(B217:B219)</f>
        <v>5250</v>
      </c>
      <c r="C220" s="18">
        <f t="shared" ref="C220:L220" si="40">SUM(C217:C219)</f>
        <v>375</v>
      </c>
      <c r="D220" s="18">
        <f t="shared" si="40"/>
        <v>288</v>
      </c>
      <c r="E220" s="18">
        <f t="shared" si="40"/>
        <v>229</v>
      </c>
      <c r="F220" s="18">
        <f>SUM(F217:F219)</f>
        <v>67</v>
      </c>
      <c r="G220" s="18">
        <f t="shared" si="40"/>
        <v>1807</v>
      </c>
      <c r="H220" s="18">
        <f t="shared" si="40"/>
        <v>1881</v>
      </c>
      <c r="I220" s="18">
        <f t="shared" si="40"/>
        <v>1957</v>
      </c>
      <c r="J220" s="18">
        <f t="shared" si="40"/>
        <v>891</v>
      </c>
      <c r="K220" s="18">
        <f t="shared" si="40"/>
        <v>559</v>
      </c>
      <c r="L220" s="18">
        <f t="shared" si="40"/>
        <v>13304</v>
      </c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x14ac:dyDescent="0.25">
      <c r="A221" s="3" t="s">
        <v>16</v>
      </c>
      <c r="B221" s="11">
        <f>B180-B200</f>
        <v>990</v>
      </c>
      <c r="C221" s="11">
        <f t="shared" ref="C221:L221" si="41">C180-C200</f>
        <v>116</v>
      </c>
      <c r="D221" s="11">
        <f t="shared" si="41"/>
        <v>63</v>
      </c>
      <c r="E221" s="11">
        <f t="shared" si="41"/>
        <v>7</v>
      </c>
      <c r="F221" s="11">
        <f t="shared" si="41"/>
        <v>16</v>
      </c>
      <c r="G221" s="11">
        <f t="shared" si="41"/>
        <v>356</v>
      </c>
      <c r="H221" s="11">
        <f t="shared" si="41"/>
        <v>318</v>
      </c>
      <c r="I221" s="11">
        <f t="shared" si="41"/>
        <v>441</v>
      </c>
      <c r="J221" s="11">
        <f t="shared" si="41"/>
        <v>220</v>
      </c>
      <c r="K221" s="11">
        <f t="shared" si="41"/>
        <v>136</v>
      </c>
      <c r="L221" s="74">
        <f t="shared" si="41"/>
        <v>2663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x14ac:dyDescent="0.25">
      <c r="A222" s="3" t="s">
        <v>17</v>
      </c>
      <c r="B222" s="11">
        <f t="shared" ref="B222:L223" si="42">B181-B201</f>
        <v>1440</v>
      </c>
      <c r="C222" s="11">
        <f t="shared" si="42"/>
        <v>313</v>
      </c>
      <c r="D222" s="11">
        <f t="shared" si="42"/>
        <v>123</v>
      </c>
      <c r="E222" s="11">
        <f t="shared" si="42"/>
        <v>42</v>
      </c>
      <c r="F222" s="11">
        <f t="shared" si="42"/>
        <v>110</v>
      </c>
      <c r="G222" s="11">
        <f t="shared" si="42"/>
        <v>696</v>
      </c>
      <c r="H222" s="11">
        <f t="shared" si="42"/>
        <v>250</v>
      </c>
      <c r="I222" s="11">
        <f t="shared" si="42"/>
        <v>404</v>
      </c>
      <c r="J222" s="11">
        <f t="shared" si="42"/>
        <v>201</v>
      </c>
      <c r="K222" s="11">
        <f t="shared" si="42"/>
        <v>283</v>
      </c>
      <c r="L222" s="74">
        <f t="shared" si="42"/>
        <v>3862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x14ac:dyDescent="0.25">
      <c r="A223" s="3" t="s">
        <v>18</v>
      </c>
      <c r="B223" s="11">
        <f t="shared" si="42"/>
        <v>1899</v>
      </c>
      <c r="C223" s="11">
        <f t="shared" si="42"/>
        <v>309</v>
      </c>
      <c r="D223" s="11">
        <f t="shared" si="42"/>
        <v>172</v>
      </c>
      <c r="E223" s="11">
        <f t="shared" si="42"/>
        <v>39</v>
      </c>
      <c r="F223" s="11">
        <f t="shared" si="42"/>
        <v>119</v>
      </c>
      <c r="G223" s="11">
        <f t="shared" si="42"/>
        <v>839</v>
      </c>
      <c r="H223" s="11">
        <f t="shared" si="42"/>
        <v>309</v>
      </c>
      <c r="I223" s="11">
        <f t="shared" si="42"/>
        <v>380</v>
      </c>
      <c r="J223" s="11">
        <f t="shared" si="42"/>
        <v>185</v>
      </c>
      <c r="K223" s="11">
        <f t="shared" si="42"/>
        <v>424</v>
      </c>
      <c r="L223" s="74">
        <f t="shared" si="42"/>
        <v>4675</v>
      </c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x14ac:dyDescent="0.25">
      <c r="A224" s="17" t="s">
        <v>19</v>
      </c>
      <c r="B224" s="18">
        <f>SUM(B221:B223)</f>
        <v>4329</v>
      </c>
      <c r="C224" s="18">
        <f t="shared" ref="C224:L224" si="43">SUM(C221:C223)</f>
        <v>738</v>
      </c>
      <c r="D224" s="18">
        <f t="shared" si="43"/>
        <v>358</v>
      </c>
      <c r="E224" s="18">
        <f t="shared" si="43"/>
        <v>88</v>
      </c>
      <c r="F224" s="18">
        <f t="shared" si="43"/>
        <v>245</v>
      </c>
      <c r="G224" s="18">
        <f t="shared" si="43"/>
        <v>1891</v>
      </c>
      <c r="H224" s="18">
        <f t="shared" si="43"/>
        <v>877</v>
      </c>
      <c r="I224" s="18">
        <f t="shared" si="43"/>
        <v>1225</v>
      </c>
      <c r="J224" s="18">
        <f t="shared" si="43"/>
        <v>606</v>
      </c>
      <c r="K224" s="18">
        <f t="shared" si="43"/>
        <v>843</v>
      </c>
      <c r="L224" s="18">
        <f t="shared" si="43"/>
        <v>11200</v>
      </c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6" x14ac:dyDescent="0.25">
      <c r="A225" s="28" t="s">
        <v>20</v>
      </c>
      <c r="B225" s="29">
        <f>B224+B220+B216+B212</f>
        <v>23617</v>
      </c>
      <c r="C225" s="29">
        <f t="shared" ref="C225:L225" si="44">C224+C220+C216+C212</f>
        <v>3579</v>
      </c>
      <c r="D225" s="29">
        <f t="shared" si="44"/>
        <v>1557</v>
      </c>
      <c r="E225" s="29">
        <f t="shared" si="44"/>
        <v>829</v>
      </c>
      <c r="F225" s="29">
        <f t="shared" si="44"/>
        <v>761</v>
      </c>
      <c r="G225" s="29">
        <f t="shared" si="44"/>
        <v>9569</v>
      </c>
      <c r="H225" s="29">
        <f t="shared" si="44"/>
        <v>4868</v>
      </c>
      <c r="I225" s="29">
        <f t="shared" si="44"/>
        <v>5543</v>
      </c>
      <c r="J225" s="29">
        <f t="shared" si="44"/>
        <v>2841</v>
      </c>
      <c r="K225" s="29">
        <f t="shared" si="44"/>
        <v>3249</v>
      </c>
      <c r="L225" s="29">
        <f t="shared" si="44"/>
        <v>56413</v>
      </c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6" x14ac:dyDescent="0.25">
      <c r="A226" s="13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6" x14ac:dyDescent="0.25">
      <c r="A227" s="13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6" x14ac:dyDescent="0.25">
      <c r="A228" s="13"/>
      <c r="B228" s="13"/>
      <c r="C228" s="13"/>
      <c r="D228" s="13"/>
      <c r="E228" s="13"/>
      <c r="F228" s="13"/>
      <c r="G228" s="66"/>
      <c r="H228" s="64"/>
      <c r="I228" s="64"/>
      <c r="J228" s="64"/>
      <c r="K228" s="51"/>
      <c r="L228" s="51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6" s="56" customFormat="1" ht="20.25" x14ac:dyDescent="0.3">
      <c r="A229" s="155" t="s">
        <v>43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7"/>
      <c r="M229" s="16"/>
      <c r="N229" s="16"/>
      <c r="O229" s="16"/>
      <c r="P229" s="16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3"/>
      <c r="CH229" s="143"/>
      <c r="CI229" s="143"/>
      <c r="CJ229" s="143"/>
      <c r="CK229" s="143"/>
      <c r="CL229" s="143"/>
      <c r="CM229" s="143"/>
      <c r="CN229" s="143"/>
      <c r="CO229" s="143"/>
      <c r="CP229" s="143"/>
      <c r="CQ229" s="143"/>
      <c r="CR229" s="143"/>
      <c r="CS229" s="143"/>
      <c r="CT229" s="143"/>
      <c r="CU229" s="143"/>
      <c r="CV229" s="143"/>
      <c r="CW229" s="143"/>
      <c r="CX229" s="143"/>
      <c r="CY229" s="143"/>
      <c r="CZ229" s="143"/>
      <c r="DA229" s="143"/>
      <c r="DB229" s="143"/>
      <c r="DC229" s="143"/>
      <c r="DD229" s="143"/>
      <c r="DE229" s="143"/>
      <c r="DF229" s="143"/>
      <c r="DG229" s="143"/>
      <c r="DH229" s="143"/>
      <c r="DI229" s="143"/>
      <c r="DJ229" s="143"/>
      <c r="DK229" s="143"/>
      <c r="DL229" s="143"/>
      <c r="DM229" s="143"/>
      <c r="DN229" s="143"/>
      <c r="DO229" s="143"/>
      <c r="DP229" s="143"/>
      <c r="DQ229" s="143"/>
      <c r="DR229" s="143"/>
      <c r="DS229" s="143"/>
      <c r="DT229" s="143"/>
      <c r="DU229" s="143"/>
      <c r="DV229" s="143"/>
      <c r="DW229" s="143"/>
      <c r="DX229" s="143"/>
      <c r="DY229" s="143"/>
      <c r="DZ229" s="143"/>
      <c r="EA229" s="143"/>
      <c r="EB229" s="143"/>
      <c r="EC229" s="143"/>
      <c r="ED229" s="143"/>
      <c r="EE229" s="143"/>
      <c r="EF229" s="143"/>
      <c r="EG229" s="143"/>
      <c r="EH229" s="143"/>
      <c r="EI229" s="143"/>
      <c r="EJ229" s="143"/>
      <c r="EK229" s="143"/>
      <c r="EL229" s="143"/>
      <c r="EM229" s="143"/>
      <c r="EN229" s="143"/>
      <c r="EO229" s="143"/>
      <c r="EP229" s="143"/>
      <c r="EQ229" s="143"/>
      <c r="ER229" s="143"/>
      <c r="ES229" s="143"/>
      <c r="ET229" s="143"/>
      <c r="EU229" s="143"/>
      <c r="EV229" s="143"/>
      <c r="EW229" s="143"/>
      <c r="EX229" s="143"/>
      <c r="EY229" s="143"/>
      <c r="EZ229" s="143"/>
      <c r="FA229" s="143"/>
      <c r="FB229" s="143"/>
      <c r="FC229" s="143"/>
      <c r="FD229" s="143"/>
      <c r="FE229" s="143"/>
      <c r="FF229" s="143"/>
      <c r="FG229" s="143"/>
      <c r="FH229" s="143"/>
      <c r="FI229" s="143"/>
      <c r="FJ229" s="143"/>
      <c r="FK229" s="143"/>
      <c r="FL229" s="143"/>
      <c r="FM229" s="143"/>
      <c r="FN229" s="143"/>
      <c r="FO229" s="143"/>
      <c r="FP229" s="143"/>
      <c r="FQ229" s="143"/>
      <c r="FR229" s="143"/>
      <c r="FS229" s="143"/>
      <c r="FT229" s="143"/>
      <c r="FU229" s="143"/>
      <c r="FV229" s="143"/>
      <c r="FW229" s="143"/>
      <c r="FX229" s="143"/>
      <c r="FY229" s="143"/>
      <c r="FZ229" s="143"/>
      <c r="GA229" s="143"/>
      <c r="GB229" s="143"/>
      <c r="GC229" s="143"/>
      <c r="GD229" s="143"/>
      <c r="GE229" s="143"/>
      <c r="GF229" s="143"/>
      <c r="GG229" s="143"/>
      <c r="GH229" s="143"/>
      <c r="GI229" s="143"/>
      <c r="GJ229" s="143"/>
      <c r="GK229" s="143"/>
      <c r="GL229" s="143"/>
      <c r="GM229" s="143"/>
      <c r="GN229" s="143"/>
      <c r="GO229" s="143"/>
      <c r="GP229" s="143"/>
      <c r="GQ229" s="143"/>
      <c r="GR229" s="143"/>
      <c r="GS229" s="143"/>
      <c r="GT229" s="143"/>
      <c r="GU229" s="143"/>
      <c r="GV229" s="143"/>
      <c r="GW229" s="143"/>
      <c r="GX229" s="143"/>
      <c r="GY229" s="143"/>
      <c r="GZ229" s="143"/>
      <c r="HA229" s="143"/>
      <c r="HB229" s="143"/>
      <c r="HC229" s="143"/>
      <c r="HD229" s="143"/>
      <c r="HE229" s="143"/>
      <c r="HF229" s="143"/>
      <c r="HG229" s="143"/>
      <c r="HH229" s="143"/>
      <c r="HI229" s="143"/>
      <c r="HJ229" s="143"/>
      <c r="HK229" s="143"/>
      <c r="HL229" s="143"/>
      <c r="HM229" s="143"/>
      <c r="HN229" s="143"/>
      <c r="HO229" s="143"/>
      <c r="HP229" s="143"/>
      <c r="HQ229" s="143"/>
      <c r="HR229" s="143"/>
      <c r="HS229" s="143"/>
      <c r="HT229" s="143"/>
      <c r="HU229" s="143"/>
      <c r="HV229" s="143"/>
      <c r="HW229" s="143"/>
      <c r="HX229" s="143"/>
      <c r="HY229" s="143"/>
      <c r="HZ229" s="143"/>
      <c r="IA229" s="143"/>
      <c r="IB229" s="143"/>
      <c r="IC229" s="143"/>
      <c r="ID229" s="143"/>
      <c r="IE229" s="143"/>
      <c r="IF229" s="143"/>
      <c r="IG229" s="143"/>
      <c r="IH229" s="143"/>
      <c r="II229" s="143"/>
      <c r="IJ229" s="143"/>
      <c r="IK229" s="143"/>
      <c r="IL229" s="143"/>
      <c r="IM229" s="143"/>
      <c r="IN229" s="143"/>
      <c r="IO229" s="143"/>
      <c r="IP229" s="143"/>
      <c r="IQ229" s="143"/>
      <c r="IR229" s="143"/>
      <c r="IS229" s="143"/>
      <c r="IT229" s="143"/>
      <c r="IU229" s="143"/>
      <c r="IV229" s="143"/>
    </row>
    <row r="230" spans="1:256" x14ac:dyDescent="0.25">
      <c r="A230" s="57" t="s">
        <v>22</v>
      </c>
      <c r="B230" s="4" t="s">
        <v>27</v>
      </c>
      <c r="C230" s="4" t="s">
        <v>28</v>
      </c>
      <c r="D230" s="4" t="s">
        <v>29</v>
      </c>
      <c r="E230" s="4" t="s">
        <v>30</v>
      </c>
      <c r="F230" s="4" t="s">
        <v>31</v>
      </c>
      <c r="G230" s="4" t="s">
        <v>32</v>
      </c>
      <c r="H230" s="4" t="s">
        <v>33</v>
      </c>
      <c r="I230" s="4" t="s">
        <v>34</v>
      </c>
      <c r="J230" s="4" t="s">
        <v>35</v>
      </c>
      <c r="K230" s="4" t="s">
        <v>36</v>
      </c>
      <c r="L230" s="4" t="s">
        <v>37</v>
      </c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6" x14ac:dyDescent="0.25">
      <c r="A231" s="3" t="s">
        <v>4</v>
      </c>
      <c r="B231" s="75">
        <f>(B168-B107)/B107</f>
        <v>4.141894569956401E-2</v>
      </c>
      <c r="C231" s="75">
        <f t="shared" ref="C231:K231" si="45">(C168-C107)/C107</f>
        <v>0.19188767550702029</v>
      </c>
      <c r="D231" s="75">
        <f t="shared" si="45"/>
        <v>0.10643564356435643</v>
      </c>
      <c r="E231" s="75">
        <f t="shared" si="45"/>
        <v>-0.19801980198019803</v>
      </c>
      <c r="F231" s="75">
        <f t="shared" si="45"/>
        <v>1.0657894736842106</v>
      </c>
      <c r="G231" s="75">
        <f t="shared" si="45"/>
        <v>-2.9985007496251874E-2</v>
      </c>
      <c r="H231" s="75">
        <f t="shared" si="45"/>
        <v>7.399577167019028E-2</v>
      </c>
      <c r="I231" s="75">
        <f t="shared" si="45"/>
        <v>-0.16975308641975309</v>
      </c>
      <c r="J231" s="75">
        <f t="shared" si="45"/>
        <v>-0.17364341085271318</v>
      </c>
      <c r="K231" s="75">
        <f t="shared" si="45"/>
        <v>0.73979591836734693</v>
      </c>
      <c r="L231" s="75">
        <f>(L168-L107)/L107</f>
        <v>4.3625161482659248E-2</v>
      </c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6" x14ac:dyDescent="0.25">
      <c r="A232" s="3" t="s">
        <v>5</v>
      </c>
      <c r="B232" s="75">
        <f t="shared" ref="B232:L235" si="46">(B169-B108)/B108</f>
        <v>0.26499411995295963</v>
      </c>
      <c r="C232" s="75">
        <f t="shared" si="46"/>
        <v>0.43846153846153846</v>
      </c>
      <c r="D232" s="75">
        <f t="shared" si="46"/>
        <v>-6.0046189376443418E-2</v>
      </c>
      <c r="E232" s="75">
        <f t="shared" si="46"/>
        <v>-0.36904761904761907</v>
      </c>
      <c r="F232" s="75">
        <f t="shared" si="46"/>
        <v>1.5272727272727273</v>
      </c>
      <c r="G232" s="75">
        <f t="shared" si="46"/>
        <v>0.16146540027137041</v>
      </c>
      <c r="H232" s="75">
        <f t="shared" si="46"/>
        <v>-6.5868263473053898E-2</v>
      </c>
      <c r="I232" s="75">
        <f t="shared" si="46"/>
        <v>-3.3182503770739065E-2</v>
      </c>
      <c r="J232" s="75">
        <f t="shared" si="46"/>
        <v>-7.0446735395189003E-2</v>
      </c>
      <c r="K232" s="75">
        <f t="shared" si="46"/>
        <v>0.80434782608695654</v>
      </c>
      <c r="L232" s="75">
        <f t="shared" si="46"/>
        <v>0.19962128762208492</v>
      </c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6" x14ac:dyDescent="0.25">
      <c r="A233" s="3" t="s">
        <v>6</v>
      </c>
      <c r="B233" s="75">
        <f t="shared" si="46"/>
        <v>0.24509008277876967</v>
      </c>
      <c r="C233" s="75">
        <f t="shared" si="46"/>
        <v>0.30080213903743314</v>
      </c>
      <c r="D233" s="75">
        <f t="shared" si="46"/>
        <v>0.12073490813648294</v>
      </c>
      <c r="E233" s="75">
        <f t="shared" si="46"/>
        <v>0.18274111675126903</v>
      </c>
      <c r="F233" s="75">
        <f t="shared" si="46"/>
        <v>0.25547445255474455</v>
      </c>
      <c r="G233" s="75">
        <f t="shared" si="46"/>
        <v>6.3031161473087821E-2</v>
      </c>
      <c r="H233" s="75">
        <f t="shared" si="46"/>
        <v>6.6797642436149315E-2</v>
      </c>
      <c r="I233" s="75">
        <f t="shared" si="46"/>
        <v>-3.5058430717863104E-2</v>
      </c>
      <c r="J233" s="75">
        <f t="shared" si="46"/>
        <v>-6.4788732394366194E-2</v>
      </c>
      <c r="K233" s="75">
        <f t="shared" si="46"/>
        <v>0.3087248322147651</v>
      </c>
      <c r="L233" s="75">
        <f t="shared" si="46"/>
        <v>0.1793400286944046</v>
      </c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6" s="1" customFormat="1" ht="14.25" x14ac:dyDescent="0.2">
      <c r="A234" s="17" t="s">
        <v>7</v>
      </c>
      <c r="B234" s="76">
        <f>(B171-B110)/B110</f>
        <v>0.18830093813231957</v>
      </c>
      <c r="C234" s="76">
        <f t="shared" si="46"/>
        <v>0.310446297204512</v>
      </c>
      <c r="D234" s="76">
        <f t="shared" si="46"/>
        <v>5.1724137931034482E-2</v>
      </c>
      <c r="E234" s="76">
        <f t="shared" si="46"/>
        <v>-0.16060961313012895</v>
      </c>
      <c r="F234" s="76">
        <f t="shared" si="46"/>
        <v>0.74626865671641796</v>
      </c>
      <c r="G234" s="76">
        <f t="shared" si="46"/>
        <v>6.8009478672985776E-2</v>
      </c>
      <c r="H234" s="76">
        <f t="shared" si="46"/>
        <v>2.4275118004045852E-2</v>
      </c>
      <c r="I234" s="76">
        <f t="shared" si="46"/>
        <v>-8.0104712041884824E-2</v>
      </c>
      <c r="J234" s="76">
        <f t="shared" si="46"/>
        <v>-0.10273618998451213</v>
      </c>
      <c r="K234" s="76">
        <f t="shared" si="46"/>
        <v>0.63339920948616601</v>
      </c>
      <c r="L234" s="76">
        <f t="shared" si="46"/>
        <v>0.14214854875356012</v>
      </c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1:256" x14ac:dyDescent="0.25">
      <c r="A235" s="3" t="s">
        <v>8</v>
      </c>
      <c r="B235" s="75">
        <f>(B172-B111)/B111</f>
        <v>8.7477725579134941E-2</v>
      </c>
      <c r="C235" s="75">
        <f t="shared" si="46"/>
        <v>-5.3571428571428568E-2</v>
      </c>
      <c r="D235" s="75">
        <f t="shared" si="46"/>
        <v>-0.13373253493013973</v>
      </c>
      <c r="E235" s="75">
        <f t="shared" si="46"/>
        <v>5.6179775280898875E-2</v>
      </c>
      <c r="F235" s="75">
        <f t="shared" si="46"/>
        <v>0</v>
      </c>
      <c r="G235" s="75">
        <f t="shared" si="46"/>
        <v>0.12811387900355872</v>
      </c>
      <c r="H235" s="75">
        <f>(H172-H111)/H111</f>
        <v>-0.1841109709962169</v>
      </c>
      <c r="I235" s="75">
        <f t="shared" si="46"/>
        <v>-0.16216216216216217</v>
      </c>
      <c r="J235" s="75">
        <f t="shared" si="46"/>
        <v>-0.15891032917139614</v>
      </c>
      <c r="K235" s="75">
        <f t="shared" si="46"/>
        <v>-0.29297820823244553</v>
      </c>
      <c r="L235" s="75">
        <f t="shared" si="46"/>
        <v>4.5009954124469835E-3</v>
      </c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6" x14ac:dyDescent="0.25">
      <c r="A236" s="3" t="s">
        <v>9</v>
      </c>
      <c r="B236" s="75">
        <f t="shared" ref="B236:L239" si="47">(B173-B112)/B112</f>
        <v>2.1044272384355769E-2</v>
      </c>
      <c r="C236" s="75">
        <f t="shared" si="47"/>
        <v>0.6386554621848739</v>
      </c>
      <c r="D236" s="75">
        <f t="shared" si="47"/>
        <v>0.13695090439276486</v>
      </c>
      <c r="E236" s="75">
        <f t="shared" si="47"/>
        <v>-0.10084033613445378</v>
      </c>
      <c r="F236" s="75">
        <f t="shared" si="47"/>
        <v>0.53488372093023251</v>
      </c>
      <c r="G236" s="75">
        <f t="shared" si="47"/>
        <v>-0.126</v>
      </c>
      <c r="H236" s="75">
        <f t="shared" si="47"/>
        <v>0.11532125205930807</v>
      </c>
      <c r="I236" s="75">
        <f t="shared" si="47"/>
        <v>8.3333333333333329E-2</v>
      </c>
      <c r="J236" s="75">
        <f t="shared" si="47"/>
        <v>0.60697305863708395</v>
      </c>
      <c r="K236" s="75">
        <f t="shared" si="47"/>
        <v>4.797047970479705E-2</v>
      </c>
      <c r="L236" s="75">
        <f t="shared" si="47"/>
        <v>7.973348139922265E-2</v>
      </c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6" x14ac:dyDescent="0.25">
      <c r="A237" s="3" t="s">
        <v>10</v>
      </c>
      <c r="B237" s="75">
        <f t="shared" si="47"/>
        <v>6.4623846002749952E-2</v>
      </c>
      <c r="C237" s="75">
        <f t="shared" si="47"/>
        <v>0.6071428571428571</v>
      </c>
      <c r="D237" s="75">
        <f t="shared" si="47"/>
        <v>-9.9656357388316158E-2</v>
      </c>
      <c r="E237" s="75">
        <f t="shared" si="47"/>
        <v>-0.42391304347826086</v>
      </c>
      <c r="F237" s="75">
        <f t="shared" si="47"/>
        <v>-0.75</v>
      </c>
      <c r="G237" s="75">
        <f t="shared" si="47"/>
        <v>1.9736842105263157E-2</v>
      </c>
      <c r="H237" s="75">
        <f t="shared" si="47"/>
        <v>-0.3707692307692308</v>
      </c>
      <c r="I237" s="75">
        <f t="shared" si="47"/>
        <v>-0.2104499274310595</v>
      </c>
      <c r="J237" s="75">
        <f t="shared" si="47"/>
        <v>-0.10579710144927536</v>
      </c>
      <c r="K237" s="75">
        <f t="shared" si="47"/>
        <v>6.9264069264069264E-2</v>
      </c>
      <c r="L237" s="75">
        <f t="shared" si="47"/>
        <v>-2.2217184311947403E-2</v>
      </c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6" s="1" customFormat="1" ht="14.25" x14ac:dyDescent="0.2">
      <c r="A238" s="17" t="s">
        <v>11</v>
      </c>
      <c r="B238" s="76">
        <f t="shared" si="47"/>
        <v>5.9812281455125453E-2</v>
      </c>
      <c r="C238" s="76">
        <f t="shared" si="47"/>
        <v>0.25244618395303325</v>
      </c>
      <c r="D238" s="76">
        <f t="shared" si="47"/>
        <v>-3.64715860899067E-2</v>
      </c>
      <c r="E238" s="76">
        <f t="shared" si="47"/>
        <v>-0.16632016632016633</v>
      </c>
      <c r="F238" s="76">
        <f t="shared" si="47"/>
        <v>-0.34965034965034963</v>
      </c>
      <c r="G238" s="76">
        <f t="shared" si="47"/>
        <v>1.0980966325036604E-2</v>
      </c>
      <c r="H238" s="76">
        <f t="shared" si="47"/>
        <v>-0.15463414634146341</v>
      </c>
      <c r="I238" s="76">
        <f t="shared" si="47"/>
        <v>-0.10262206148282098</v>
      </c>
      <c r="J238" s="76">
        <f t="shared" si="47"/>
        <v>7.7202543142597641E-2</v>
      </c>
      <c r="K238" s="76">
        <f t="shared" si="47"/>
        <v>-0.1005464480874317</v>
      </c>
      <c r="L238" s="76">
        <f t="shared" si="47"/>
        <v>1.9537100068073521E-2</v>
      </c>
      <c r="M238" s="77"/>
      <c r="N238" s="48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 spans="1:256" x14ac:dyDescent="0.25">
      <c r="A239" s="3" t="s">
        <v>12</v>
      </c>
      <c r="B239" s="75">
        <f>(B176-B115)/B115</f>
        <v>-1.2032085561497326E-2</v>
      </c>
      <c r="C239" s="75">
        <f t="shared" si="47"/>
        <v>-2.4390243902439025E-2</v>
      </c>
      <c r="D239" s="75">
        <f t="shared" si="47"/>
        <v>-0.12076271186440678</v>
      </c>
      <c r="E239" s="75">
        <f t="shared" si="47"/>
        <v>0.27972027972027974</v>
      </c>
      <c r="F239" s="75">
        <f t="shared" si="47"/>
        <v>0.35714285714285715</v>
      </c>
      <c r="G239" s="75">
        <f t="shared" si="47"/>
        <v>-0.22191011235955055</v>
      </c>
      <c r="H239" s="75">
        <f t="shared" si="47"/>
        <v>-0.19348469891411649</v>
      </c>
      <c r="I239" s="75">
        <f t="shared" si="47"/>
        <v>7.8156312625250496E-2</v>
      </c>
      <c r="J239" s="75">
        <f t="shared" si="47"/>
        <v>8.3662194159431727E-2</v>
      </c>
      <c r="K239" s="75">
        <f t="shared" si="47"/>
        <v>0.38549618320610685</v>
      </c>
      <c r="L239" s="75">
        <f t="shared" si="47"/>
        <v>-1.9850901525658809E-2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6" x14ac:dyDescent="0.25">
      <c r="A240" s="3" t="s">
        <v>13</v>
      </c>
      <c r="B240" s="75">
        <f t="shared" ref="B240:L243" si="48">(B177-B116)/B116</f>
        <v>0.1271523178807947</v>
      </c>
      <c r="C240" s="75">
        <f t="shared" si="48"/>
        <v>2.4793388429752067E-2</v>
      </c>
      <c r="D240" s="75">
        <f t="shared" si="48"/>
        <v>1.1111111111111112E-2</v>
      </c>
      <c r="E240" s="75">
        <f t="shared" si="48"/>
        <v>0.31556503198294245</v>
      </c>
      <c r="F240" s="75">
        <f t="shared" si="48"/>
        <v>0.27272727272727271</v>
      </c>
      <c r="G240" s="75">
        <f t="shared" si="48"/>
        <v>0.11323896752706078</v>
      </c>
      <c r="H240" s="75">
        <f t="shared" si="48"/>
        <v>4.6493301812450746E-2</v>
      </c>
      <c r="I240" s="75">
        <f t="shared" si="48"/>
        <v>-7.2262773722627738E-2</v>
      </c>
      <c r="J240" s="75">
        <f t="shared" si="48"/>
        <v>2.5951557093425604E-3</v>
      </c>
      <c r="K240" s="75">
        <f t="shared" si="48"/>
        <v>0.52020202020202022</v>
      </c>
      <c r="L240" s="75">
        <f t="shared" si="48"/>
        <v>8.4490281634272107E-2</v>
      </c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6" x14ac:dyDescent="0.25">
      <c r="A241" s="3" t="s">
        <v>14</v>
      </c>
      <c r="B241" s="75">
        <f t="shared" si="48"/>
        <v>5.5172413793103444E-3</v>
      </c>
      <c r="C241" s="75">
        <f t="shared" si="48"/>
        <v>-0.36529680365296802</v>
      </c>
      <c r="D241" s="75">
        <f t="shared" si="48"/>
        <v>5.3191489361702126E-3</v>
      </c>
      <c r="E241" s="75">
        <f t="shared" si="48"/>
        <v>-0.30303030303030304</v>
      </c>
      <c r="F241" s="75">
        <f t="shared" si="48"/>
        <v>0.65</v>
      </c>
      <c r="G241" s="75">
        <f t="shared" si="48"/>
        <v>-0.15730337078651685</v>
      </c>
      <c r="H241" s="75">
        <f t="shared" si="48"/>
        <v>-3.9274924471299093E-2</v>
      </c>
      <c r="I241" s="75">
        <f t="shared" si="48"/>
        <v>-6.9672131147540978E-2</v>
      </c>
      <c r="J241" s="75">
        <f t="shared" si="48"/>
        <v>0.19031719532554256</v>
      </c>
      <c r="K241" s="75">
        <f t="shared" si="48"/>
        <v>0.81679389312977102</v>
      </c>
      <c r="L241" s="75">
        <f t="shared" si="48"/>
        <v>1.310615989515072E-2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6" s="1" customFormat="1" ht="14.25" x14ac:dyDescent="0.2">
      <c r="A242" s="17" t="s">
        <v>15</v>
      </c>
      <c r="B242" s="76">
        <f t="shared" si="48"/>
        <v>3.7113034168971361E-2</v>
      </c>
      <c r="C242" s="76">
        <f t="shared" si="48"/>
        <v>-0.10828877005347594</v>
      </c>
      <c r="D242" s="76">
        <f t="shared" si="48"/>
        <v>-5.0980392156862744E-2</v>
      </c>
      <c r="E242" s="76">
        <f t="shared" si="48"/>
        <v>0.27596899224806204</v>
      </c>
      <c r="F242" s="76">
        <f t="shared" si="48"/>
        <v>0.37735849056603776</v>
      </c>
      <c r="G242" s="76">
        <f t="shared" si="48"/>
        <v>-5.9809523809523812E-2</v>
      </c>
      <c r="H242" s="76">
        <f t="shared" si="48"/>
        <v>-5.7405281285878303E-2</v>
      </c>
      <c r="I242" s="76">
        <f t="shared" si="48"/>
        <v>-1.9257703081232494E-2</v>
      </c>
      <c r="J242" s="76">
        <f t="shared" si="48"/>
        <v>7.379219060225016E-2</v>
      </c>
      <c r="K242" s="76">
        <f t="shared" si="48"/>
        <v>0.52622673434856171</v>
      </c>
      <c r="L242" s="76">
        <f t="shared" si="48"/>
        <v>2.6459602909376843E-2</v>
      </c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6" x14ac:dyDescent="0.25">
      <c r="A243" s="3" t="s">
        <v>16</v>
      </c>
      <c r="B243" s="75">
        <f>(B180-B119)/B119</f>
        <v>4.44791260241904E-2</v>
      </c>
      <c r="C243" s="75">
        <f t="shared" si="48"/>
        <v>0.1751412429378531</v>
      </c>
      <c r="D243" s="75">
        <f t="shared" si="48"/>
        <v>-0.31290322580645163</v>
      </c>
      <c r="E243" s="75">
        <f t="shared" si="48"/>
        <v>-0.125</v>
      </c>
      <c r="F243" s="75">
        <f t="shared" si="48"/>
        <v>-0.22916666666666666</v>
      </c>
      <c r="G243" s="75">
        <f t="shared" si="48"/>
        <v>-0.26339969372128635</v>
      </c>
      <c r="H243" s="75">
        <f t="shared" si="48"/>
        <v>-0.1</v>
      </c>
      <c r="I243" s="75">
        <f t="shared" si="48"/>
        <v>-0.11413043478260869</v>
      </c>
      <c r="J243" s="75">
        <f t="shared" si="48"/>
        <v>-0.26540284360189575</v>
      </c>
      <c r="K243" s="75">
        <f t="shared" si="48"/>
        <v>2.5773195876288658E-2</v>
      </c>
      <c r="L243" s="75">
        <f t="shared" si="48"/>
        <v>-8.1412457086807263E-2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6" x14ac:dyDescent="0.25">
      <c r="A244" s="3" t="s">
        <v>17</v>
      </c>
      <c r="B244" s="75">
        <f t="shared" ref="B244:L247" si="49">(B181-B120)/B120</f>
        <v>5.6160208968219417E-2</v>
      </c>
      <c r="C244" s="75">
        <f t="shared" si="49"/>
        <v>5.2953156822810592E-2</v>
      </c>
      <c r="D244" s="75">
        <f t="shared" si="49"/>
        <v>-0.1984126984126984</v>
      </c>
      <c r="E244" s="75">
        <f t="shared" si="49"/>
        <v>-8.9285714285714281E-3</v>
      </c>
      <c r="F244" s="75">
        <f t="shared" si="49"/>
        <v>1.4489795918367347</v>
      </c>
      <c r="G244" s="75">
        <f t="shared" si="49"/>
        <v>-3.5564853556485358E-2</v>
      </c>
      <c r="H244" s="75">
        <f t="shared" si="49"/>
        <v>-4.6189376443418013E-3</v>
      </c>
      <c r="I244" s="75">
        <f t="shared" si="49"/>
        <v>0.25294117647058822</v>
      </c>
      <c r="J244" s="75">
        <f t="shared" si="49"/>
        <v>-5.3748231966053751E-2</v>
      </c>
      <c r="K244" s="75">
        <f t="shared" si="49"/>
        <v>0.83568075117370888</v>
      </c>
      <c r="L244" s="75">
        <f t="shared" si="49"/>
        <v>6.8652849740932637E-2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6" x14ac:dyDescent="0.25">
      <c r="A245" s="3" t="s">
        <v>18</v>
      </c>
      <c r="B245" s="75">
        <f t="shared" si="49"/>
        <v>4.564639674847585E-2</v>
      </c>
      <c r="C245" s="75">
        <f t="shared" si="49"/>
        <v>7.8988941548183249E-3</v>
      </c>
      <c r="D245" s="75">
        <f t="shared" si="49"/>
        <v>1.4234875444839857E-2</v>
      </c>
      <c r="E245" s="75">
        <f t="shared" si="49"/>
        <v>-0.24045801526717558</v>
      </c>
      <c r="F245" s="75">
        <f t="shared" si="49"/>
        <v>0.29599999999999999</v>
      </c>
      <c r="G245" s="75">
        <f t="shared" si="49"/>
        <v>-8.9300080450522928E-2</v>
      </c>
      <c r="H245" s="75">
        <f t="shared" si="49"/>
        <v>9.2436974789915971E-2</v>
      </c>
      <c r="I245" s="75">
        <f t="shared" si="49"/>
        <v>-6.1102831594634872E-2</v>
      </c>
      <c r="J245" s="75">
        <f t="shared" si="49"/>
        <v>9.4164456233421748E-2</v>
      </c>
      <c r="K245" s="75">
        <f t="shared" si="49"/>
        <v>0.87774294670846398</v>
      </c>
      <c r="L245" s="75">
        <f t="shared" si="49"/>
        <v>4.5621394861038278E-2</v>
      </c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6" s="1" customFormat="1" ht="14.25" x14ac:dyDescent="0.2">
      <c r="A246" s="17" t="s">
        <v>19</v>
      </c>
      <c r="B246" s="76">
        <f t="shared" si="49"/>
        <v>4.8989228272096799E-2</v>
      </c>
      <c r="C246" s="76">
        <f t="shared" si="49"/>
        <v>4.7655649500384319E-2</v>
      </c>
      <c r="D246" s="76">
        <f t="shared" si="49"/>
        <v>-0.13120000000000001</v>
      </c>
      <c r="E246" s="76">
        <f t="shared" si="49"/>
        <v>-0.16748768472906403</v>
      </c>
      <c r="F246" s="76">
        <f t="shared" si="49"/>
        <v>0.61992619926199266</v>
      </c>
      <c r="G246" s="76">
        <f t="shared" si="49"/>
        <v>-0.11115007012622721</v>
      </c>
      <c r="H246" s="76">
        <f t="shared" si="49"/>
        <v>-9.5302927161334244E-3</v>
      </c>
      <c r="I246" s="76">
        <f t="shared" si="49"/>
        <v>2.0865936358894104E-3</v>
      </c>
      <c r="J246" s="76">
        <f t="shared" si="49"/>
        <v>-8.286334056399132E-2</v>
      </c>
      <c r="K246" s="76">
        <f t="shared" si="49"/>
        <v>0.63774104683195587</v>
      </c>
      <c r="L246" s="76">
        <f t="shared" si="49"/>
        <v>2.3300449119035737E-2</v>
      </c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 spans="1:256" s="1" customFormat="1" ht="14.25" x14ac:dyDescent="0.2">
      <c r="A247" s="28" t="s">
        <v>20</v>
      </c>
      <c r="B247" s="78">
        <f t="shared" si="49"/>
        <v>8.9345162358600738E-2</v>
      </c>
      <c r="C247" s="78">
        <f t="shared" si="49"/>
        <v>0.1706457925636008</v>
      </c>
      <c r="D247" s="78">
        <f t="shared" si="49"/>
        <v>-4.1997000214270407E-2</v>
      </c>
      <c r="E247" s="78">
        <f t="shared" si="49"/>
        <v>-4.4863731656184486E-2</v>
      </c>
      <c r="F247" s="78">
        <f t="shared" si="49"/>
        <v>0.33082706766917291</v>
      </c>
      <c r="G247" s="78">
        <f t="shared" si="49"/>
        <v>-1.2631748330517339E-2</v>
      </c>
      <c r="H247" s="78">
        <f t="shared" si="49"/>
        <v>-5.8437294812869335E-2</v>
      </c>
      <c r="I247" s="78">
        <f t="shared" si="49"/>
        <v>-4.8454187745924679E-2</v>
      </c>
      <c r="J247" s="78">
        <f t="shared" si="49"/>
        <v>3.1692372702302977E-4</v>
      </c>
      <c r="K247" s="78">
        <f t="shared" si="49"/>
        <v>0.40782983970406905</v>
      </c>
      <c r="L247" s="78">
        <f t="shared" si="49"/>
        <v>5.615662489408197E-2</v>
      </c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 spans="1:256" x14ac:dyDescent="0.25">
      <c r="A248" s="24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6" s="56" customFormat="1" ht="20.25" x14ac:dyDescent="0.3">
      <c r="A249" s="155" t="s">
        <v>44</v>
      </c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7"/>
      <c r="M249" s="16"/>
      <c r="N249" s="16"/>
      <c r="O249" s="16"/>
      <c r="P249" s="16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  <c r="DE249" s="143"/>
      <c r="DF249" s="143"/>
      <c r="DG249" s="143"/>
      <c r="DH249" s="143"/>
      <c r="DI249" s="143"/>
      <c r="DJ249" s="143"/>
      <c r="DK249" s="143"/>
      <c r="DL249" s="143"/>
      <c r="DM249" s="143"/>
      <c r="DN249" s="143"/>
      <c r="DO249" s="143"/>
      <c r="DP249" s="143"/>
      <c r="DQ249" s="143"/>
      <c r="DR249" s="143"/>
      <c r="DS249" s="143"/>
      <c r="DT249" s="143"/>
      <c r="DU249" s="143"/>
      <c r="DV249" s="143"/>
      <c r="DW249" s="143"/>
      <c r="DX249" s="143"/>
      <c r="DY249" s="143"/>
      <c r="DZ249" s="143"/>
      <c r="EA249" s="143"/>
      <c r="EB249" s="143"/>
      <c r="EC249" s="143"/>
      <c r="ED249" s="143"/>
      <c r="EE249" s="143"/>
      <c r="EF249" s="143"/>
      <c r="EG249" s="143"/>
      <c r="EH249" s="143"/>
      <c r="EI249" s="143"/>
      <c r="EJ249" s="143"/>
      <c r="EK249" s="143"/>
      <c r="EL249" s="143"/>
      <c r="EM249" s="143"/>
      <c r="EN249" s="143"/>
      <c r="EO249" s="143"/>
      <c r="EP249" s="143"/>
      <c r="EQ249" s="143"/>
      <c r="ER249" s="143"/>
      <c r="ES249" s="143"/>
      <c r="ET249" s="143"/>
      <c r="EU249" s="143"/>
      <c r="EV249" s="143"/>
      <c r="EW249" s="143"/>
      <c r="EX249" s="143"/>
      <c r="EY249" s="143"/>
      <c r="EZ249" s="143"/>
      <c r="FA249" s="143"/>
      <c r="FB249" s="143"/>
      <c r="FC249" s="143"/>
      <c r="FD249" s="143"/>
      <c r="FE249" s="143"/>
      <c r="FF249" s="143"/>
      <c r="FG249" s="143"/>
      <c r="FH249" s="143"/>
      <c r="FI249" s="143"/>
      <c r="FJ249" s="143"/>
      <c r="FK249" s="143"/>
      <c r="FL249" s="143"/>
      <c r="FM249" s="143"/>
      <c r="FN249" s="143"/>
      <c r="FO249" s="143"/>
      <c r="FP249" s="143"/>
      <c r="FQ249" s="143"/>
      <c r="FR249" s="143"/>
      <c r="FS249" s="143"/>
      <c r="FT249" s="143"/>
      <c r="FU249" s="143"/>
      <c r="FV249" s="143"/>
      <c r="FW249" s="143"/>
      <c r="FX249" s="143"/>
      <c r="FY249" s="143"/>
      <c r="FZ249" s="143"/>
      <c r="GA249" s="143"/>
      <c r="GB249" s="143"/>
      <c r="GC249" s="143"/>
      <c r="GD249" s="143"/>
      <c r="GE249" s="143"/>
      <c r="GF249" s="143"/>
      <c r="GG249" s="143"/>
      <c r="GH249" s="143"/>
      <c r="GI249" s="143"/>
      <c r="GJ249" s="143"/>
      <c r="GK249" s="143"/>
      <c r="GL249" s="143"/>
      <c r="GM249" s="143"/>
      <c r="GN249" s="143"/>
      <c r="GO249" s="143"/>
      <c r="GP249" s="143"/>
      <c r="GQ249" s="143"/>
      <c r="GR249" s="143"/>
      <c r="GS249" s="143"/>
      <c r="GT249" s="143"/>
      <c r="GU249" s="143"/>
      <c r="GV249" s="143"/>
      <c r="GW249" s="143"/>
      <c r="GX249" s="143"/>
      <c r="GY249" s="143"/>
      <c r="GZ249" s="143"/>
      <c r="HA249" s="143"/>
      <c r="HB249" s="143"/>
      <c r="HC249" s="143"/>
      <c r="HD249" s="143"/>
      <c r="HE249" s="143"/>
      <c r="HF249" s="143"/>
      <c r="HG249" s="143"/>
      <c r="HH249" s="143"/>
      <c r="HI249" s="143"/>
      <c r="HJ249" s="143"/>
      <c r="HK249" s="143"/>
      <c r="HL249" s="143"/>
      <c r="HM249" s="143"/>
      <c r="HN249" s="143"/>
      <c r="HO249" s="143"/>
      <c r="HP249" s="143"/>
      <c r="HQ249" s="143"/>
      <c r="HR249" s="143"/>
      <c r="HS249" s="143"/>
      <c r="HT249" s="143"/>
      <c r="HU249" s="143"/>
      <c r="HV249" s="143"/>
      <c r="HW249" s="143"/>
      <c r="HX249" s="143"/>
      <c r="HY249" s="143"/>
      <c r="HZ249" s="143"/>
      <c r="IA249" s="143"/>
      <c r="IB249" s="143"/>
      <c r="IC249" s="143"/>
      <c r="ID249" s="143"/>
      <c r="IE249" s="143"/>
      <c r="IF249" s="143"/>
      <c r="IG249" s="143"/>
      <c r="IH249" s="143"/>
      <c r="II249" s="143"/>
      <c r="IJ249" s="143"/>
      <c r="IK249" s="143"/>
      <c r="IL249" s="143"/>
      <c r="IM249" s="143"/>
      <c r="IN249" s="143"/>
      <c r="IO249" s="143"/>
      <c r="IP249" s="143"/>
      <c r="IQ249" s="143"/>
      <c r="IR249" s="143"/>
      <c r="IS249" s="143"/>
      <c r="IT249" s="143"/>
      <c r="IU249" s="143"/>
      <c r="IV249" s="143"/>
    </row>
    <row r="250" spans="1:256" x14ac:dyDescent="0.25">
      <c r="A250" s="57" t="s">
        <v>22</v>
      </c>
      <c r="B250" s="4" t="s">
        <v>27</v>
      </c>
      <c r="C250" s="4" t="s">
        <v>28</v>
      </c>
      <c r="D250" s="4" t="s">
        <v>29</v>
      </c>
      <c r="E250" s="4" t="s">
        <v>30</v>
      </c>
      <c r="F250" s="4" t="s">
        <v>31</v>
      </c>
      <c r="G250" s="4" t="s">
        <v>32</v>
      </c>
      <c r="H250" s="4" t="s">
        <v>33</v>
      </c>
      <c r="I250" s="4" t="s">
        <v>34</v>
      </c>
      <c r="J250" s="4" t="s">
        <v>35</v>
      </c>
      <c r="K250" s="4" t="s">
        <v>36</v>
      </c>
      <c r="L250" s="4" t="s">
        <v>20</v>
      </c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6" x14ac:dyDescent="0.25">
      <c r="A251" s="3" t="s">
        <v>4</v>
      </c>
      <c r="B251" s="75">
        <f>(B188-B127)/B127</f>
        <v>7.9519636481661798E-2</v>
      </c>
      <c r="C251" s="75">
        <f t="shared" ref="B251:L255" si="50">(C188-C127)/C127</f>
        <v>0.23076923076923078</v>
      </c>
      <c r="D251" s="75">
        <f t="shared" si="50"/>
        <v>0.13750000000000001</v>
      </c>
      <c r="E251" s="75">
        <f t="shared" si="50"/>
        <v>-0.10497237569060773</v>
      </c>
      <c r="F251" s="75">
        <f>(F188-F127)/F127</f>
        <v>-2.6315789473684209E-2</v>
      </c>
      <c r="G251" s="75">
        <f t="shared" si="50"/>
        <v>-7.116104868913857E-2</v>
      </c>
      <c r="H251" s="75">
        <f t="shared" si="50"/>
        <v>0.16891891891891891</v>
      </c>
      <c r="I251" s="75">
        <f t="shared" si="50"/>
        <v>-5.2631578947368418E-2</v>
      </c>
      <c r="J251" s="75">
        <f t="shared" si="50"/>
        <v>-0.10738255033557047</v>
      </c>
      <c r="K251" s="75">
        <f t="shared" si="50"/>
        <v>-8.3333333333333329E-2</v>
      </c>
      <c r="L251" s="75">
        <f t="shared" si="50"/>
        <v>5.0221863654699474E-2</v>
      </c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6" x14ac:dyDescent="0.25">
      <c r="A252" s="3" t="s">
        <v>5</v>
      </c>
      <c r="B252" s="75">
        <f>(B189-B128)/B128</f>
        <v>0.11761517615176152</v>
      </c>
      <c r="C252" s="75">
        <f t="shared" si="50"/>
        <v>0.29390681003584229</v>
      </c>
      <c r="D252" s="75">
        <f t="shared" si="50"/>
        <v>7.582938388625593E-2</v>
      </c>
      <c r="E252" s="75">
        <f t="shared" si="50"/>
        <v>-0.4631578947368421</v>
      </c>
      <c r="F252" s="75">
        <f t="shared" si="50"/>
        <v>0.59259259259259256</v>
      </c>
      <c r="G252" s="75">
        <f t="shared" si="50"/>
        <v>8.9285714285714288E-2</v>
      </c>
      <c r="H252" s="75">
        <f t="shared" si="50"/>
        <v>-3.8461538461538464E-2</v>
      </c>
      <c r="I252" s="75">
        <f t="shared" si="50"/>
        <v>-8.5470085470085472E-2</v>
      </c>
      <c r="J252" s="75">
        <f t="shared" si="50"/>
        <v>-4.712041884816754E-2</v>
      </c>
      <c r="K252" s="75">
        <f t="shared" si="50"/>
        <v>-0.46060606060606063</v>
      </c>
      <c r="L252" s="75">
        <f t="shared" si="50"/>
        <v>7.3419566405538345E-2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6" x14ac:dyDescent="0.25">
      <c r="A253" s="3" t="s">
        <v>6</v>
      </c>
      <c r="B253" s="75">
        <f t="shared" si="50"/>
        <v>0.26661474558670822</v>
      </c>
      <c r="C253" s="75">
        <f t="shared" si="50"/>
        <v>0.37860082304526749</v>
      </c>
      <c r="D253" s="75">
        <f t="shared" si="50"/>
        <v>0.24568965517241378</v>
      </c>
      <c r="E253" s="75">
        <f t="shared" si="50"/>
        <v>0.35483870967741937</v>
      </c>
      <c r="F253" s="75">
        <f t="shared" si="50"/>
        <v>0.45833333333333331</v>
      </c>
      <c r="G253" s="75">
        <f t="shared" si="50"/>
        <v>3.968253968253968E-3</v>
      </c>
      <c r="H253" s="75">
        <f t="shared" si="50"/>
        <v>0.24431818181818182</v>
      </c>
      <c r="I253" s="75">
        <f t="shared" si="50"/>
        <v>-4.2194092827004216E-3</v>
      </c>
      <c r="J253" s="75">
        <f t="shared" si="50"/>
        <v>8.0178173719376397E-2</v>
      </c>
      <c r="K253" s="75">
        <f t="shared" si="50"/>
        <v>-0.28205128205128205</v>
      </c>
      <c r="L253" s="75">
        <f t="shared" si="50"/>
        <v>0.21963598179908994</v>
      </c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6" s="1" customFormat="1" ht="14.25" x14ac:dyDescent="0.2">
      <c r="A254" s="17" t="s">
        <v>7</v>
      </c>
      <c r="B254" s="76">
        <f t="shared" si="50"/>
        <v>0.16059493551727383</v>
      </c>
      <c r="C254" s="76">
        <f t="shared" si="50"/>
        <v>0.30158730158730157</v>
      </c>
      <c r="D254" s="76">
        <f t="shared" si="50"/>
        <v>0.15519765739385066</v>
      </c>
      <c r="E254" s="76">
        <f t="shared" si="50"/>
        <v>-8.1300813008130079E-2</v>
      </c>
      <c r="F254" s="76">
        <f t="shared" si="50"/>
        <v>0.29213483146067415</v>
      </c>
      <c r="G254" s="76">
        <f t="shared" si="50"/>
        <v>2.6917900403768506E-3</v>
      </c>
      <c r="H254" s="76">
        <f t="shared" si="50"/>
        <v>0.12055335968379446</v>
      </c>
      <c r="I254" s="76">
        <f t="shared" si="50"/>
        <v>-4.6898638426626324E-2</v>
      </c>
      <c r="J254" s="76">
        <f t="shared" si="50"/>
        <v>-2.3474178403755867E-2</v>
      </c>
      <c r="K254" s="76">
        <f t="shared" si="50"/>
        <v>-0.28918322295805737</v>
      </c>
      <c r="L254" s="76">
        <f t="shared" si="50"/>
        <v>0.11800012375471815</v>
      </c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 spans="1:256" x14ac:dyDescent="0.25">
      <c r="A255" s="3" t="s">
        <v>8</v>
      </c>
      <c r="B255" s="75">
        <f>(B192-B131)/B131</f>
        <v>0.1541762013729977</v>
      </c>
      <c r="C255" s="75">
        <f t="shared" si="50"/>
        <v>-4.3103448275862072E-2</v>
      </c>
      <c r="D255" s="75">
        <f t="shared" si="50"/>
        <v>-0.16037735849056603</v>
      </c>
      <c r="E255" s="75">
        <f t="shared" si="50"/>
        <v>0.17857142857142858</v>
      </c>
      <c r="F255" s="75">
        <f t="shared" si="50"/>
        <v>-0.125</v>
      </c>
      <c r="G255" s="75">
        <f t="shared" si="50"/>
        <v>-0.18575851393188855</v>
      </c>
      <c r="H255" s="75">
        <f t="shared" si="50"/>
        <v>-0.3125</v>
      </c>
      <c r="I255" s="75">
        <f t="shared" si="50"/>
        <v>-7.326007326007326E-3</v>
      </c>
      <c r="J255" s="75">
        <f t="shared" si="50"/>
        <v>-0.22071307300509338</v>
      </c>
      <c r="K255" s="75">
        <f t="shared" si="50"/>
        <v>-0.42</v>
      </c>
      <c r="L255" s="75">
        <f t="shared" si="50"/>
        <v>2.3374850708070296E-2</v>
      </c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6" x14ac:dyDescent="0.25">
      <c r="A256" s="3" t="s">
        <v>9</v>
      </c>
      <c r="B256" s="75">
        <f t="shared" ref="B256:L259" si="51">(B193-B132)/B132</f>
        <v>0.1825009387908374</v>
      </c>
      <c r="C256" s="75">
        <f t="shared" si="51"/>
        <v>0.87128712871287128</v>
      </c>
      <c r="D256" s="75">
        <f t="shared" si="51"/>
        <v>0.14342629482071714</v>
      </c>
      <c r="E256" s="75">
        <f t="shared" si="51"/>
        <v>-0.15277777777777779</v>
      </c>
      <c r="F256" s="75">
        <f t="shared" si="51"/>
        <v>0.88235294117647056</v>
      </c>
      <c r="G256" s="75">
        <f t="shared" si="51"/>
        <v>3.0534351145038167E-2</v>
      </c>
      <c r="H256" s="75">
        <f t="shared" si="51"/>
        <v>0.22660098522167488</v>
      </c>
      <c r="I256" s="75">
        <f t="shared" si="51"/>
        <v>0.15517241379310345</v>
      </c>
      <c r="J256" s="75">
        <f t="shared" si="51"/>
        <v>0.43326039387308535</v>
      </c>
      <c r="K256" s="75">
        <f t="shared" si="51"/>
        <v>0.3125</v>
      </c>
      <c r="L256" s="75">
        <f t="shared" si="51"/>
        <v>0.2140560404225999</v>
      </c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6" x14ac:dyDescent="0.25">
      <c r="A257" s="3" t="s">
        <v>10</v>
      </c>
      <c r="B257" s="75">
        <f>(B194-B133)/B133</f>
        <v>0.16248596031448895</v>
      </c>
      <c r="C257" s="75">
        <f t="shared" si="51"/>
        <v>-0.18018018018018017</v>
      </c>
      <c r="D257" s="75">
        <f t="shared" si="51"/>
        <v>-0.11413043478260869</v>
      </c>
      <c r="E257" s="75">
        <f t="shared" si="51"/>
        <v>-0.26262626262626265</v>
      </c>
      <c r="F257" s="75">
        <f t="shared" si="51"/>
        <v>-0.88732394366197187</v>
      </c>
      <c r="G257" s="75">
        <f t="shared" si="51"/>
        <v>-0.24528301886792453</v>
      </c>
      <c r="H257" s="75">
        <f t="shared" si="51"/>
        <v>-0.30263157894736842</v>
      </c>
      <c r="I257" s="75">
        <f t="shared" si="51"/>
        <v>-6.6079295154185022E-2</v>
      </c>
      <c r="J257" s="75">
        <f t="shared" si="51"/>
        <v>-0.15833333333333333</v>
      </c>
      <c r="K257" s="75">
        <f t="shared" si="51"/>
        <v>-0.18260869565217391</v>
      </c>
      <c r="L257" s="75">
        <f t="shared" si="51"/>
        <v>1.0138248847926268E-2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6" s="1" customFormat="1" ht="14.25" x14ac:dyDescent="0.2">
      <c r="A258" s="17" t="s">
        <v>11</v>
      </c>
      <c r="B258" s="76">
        <f>(B195-B134)/B134</f>
        <v>0.1652321630804077</v>
      </c>
      <c r="C258" s="76">
        <f t="shared" si="51"/>
        <v>0.13063063063063063</v>
      </c>
      <c r="D258" s="76">
        <f t="shared" si="51"/>
        <v>-4.7808764940239043E-2</v>
      </c>
      <c r="E258" s="76">
        <f t="shared" si="51"/>
        <v>-6.0070671378091869E-2</v>
      </c>
      <c r="F258" s="76">
        <f t="shared" si="51"/>
        <v>-0.56521739130434778</v>
      </c>
      <c r="G258" s="76">
        <f t="shared" si="51"/>
        <v>-0.12231182795698925</v>
      </c>
      <c r="H258" s="76">
        <f t="shared" si="51"/>
        <v>-0.14814814814814814</v>
      </c>
      <c r="I258" s="76">
        <f t="shared" si="51"/>
        <v>2.5956284153005466E-2</v>
      </c>
      <c r="J258" s="76">
        <f t="shared" si="51"/>
        <v>-5.2424639580602884E-3</v>
      </c>
      <c r="K258" s="76">
        <f t="shared" si="51"/>
        <v>-0.14958448753462603</v>
      </c>
      <c r="L258" s="76">
        <f t="shared" si="51"/>
        <v>7.646856750257644E-2</v>
      </c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 spans="1:256" x14ac:dyDescent="0.25">
      <c r="A259" s="3" t="s">
        <v>12</v>
      </c>
      <c r="B259" s="75">
        <f>(B196-B135)/B135</f>
        <v>0.20651068158697863</v>
      </c>
      <c r="C259" s="75">
        <f t="shared" si="51"/>
        <v>0.73239436619718312</v>
      </c>
      <c r="D259" s="75">
        <f t="shared" si="51"/>
        <v>7.32484076433121E-2</v>
      </c>
      <c r="E259" s="75">
        <f t="shared" si="51"/>
        <v>0.2831858407079646</v>
      </c>
      <c r="F259" s="75">
        <f t="shared" si="51"/>
        <v>1.3333333333333333</v>
      </c>
      <c r="G259" s="75">
        <f t="shared" si="51"/>
        <v>8.3650190114068435E-2</v>
      </c>
      <c r="H259" s="75">
        <f t="shared" si="51"/>
        <v>1.0791366906474821E-2</v>
      </c>
      <c r="I259" s="75">
        <f t="shared" si="51"/>
        <v>0.15267175572519084</v>
      </c>
      <c r="J259" s="75">
        <f t="shared" si="51"/>
        <v>9.6525096525096523E-3</v>
      </c>
      <c r="K259" s="75">
        <f t="shared" si="51"/>
        <v>0.31481481481481483</v>
      </c>
      <c r="L259" s="75">
        <f t="shared" si="51"/>
        <v>0.15549936788874841</v>
      </c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6" x14ac:dyDescent="0.25">
      <c r="A260" s="3" t="s">
        <v>13</v>
      </c>
      <c r="B260" s="75">
        <f t="shared" ref="B260:L263" si="52">(B197-B136)/B136</f>
        <v>-1.226158038147139E-2</v>
      </c>
      <c r="C260" s="75">
        <f t="shared" si="52"/>
        <v>0.10091743119266056</v>
      </c>
      <c r="D260" s="75">
        <f t="shared" si="52"/>
        <v>-5.3639846743295021E-2</v>
      </c>
      <c r="E260" s="75">
        <f t="shared" si="52"/>
        <v>0.36249999999999999</v>
      </c>
      <c r="F260" s="75">
        <f t="shared" si="52"/>
        <v>8.3333333333333329E-2</v>
      </c>
      <c r="G260" s="75">
        <f t="shared" si="52"/>
        <v>0.10869565217391304</v>
      </c>
      <c r="H260" s="75">
        <f t="shared" si="52"/>
        <v>-0.65176908752327745</v>
      </c>
      <c r="I260" s="75">
        <f t="shared" si="52"/>
        <v>-0.66279069767441856</v>
      </c>
      <c r="J260" s="75">
        <f t="shared" si="52"/>
        <v>-5.3738317757009345E-2</v>
      </c>
      <c r="K260" s="75">
        <f t="shared" si="52"/>
        <v>2.9702970297029702E-2</v>
      </c>
      <c r="L260" s="75">
        <f t="shared" si="52"/>
        <v>-0.13602530703386675</v>
      </c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6" x14ac:dyDescent="0.25">
      <c r="A261" s="3" t="s">
        <v>14</v>
      </c>
      <c r="B261" s="75">
        <f t="shared" si="52"/>
        <v>-6.1919504643962852E-3</v>
      </c>
      <c r="C261" s="75">
        <f t="shared" si="52"/>
        <v>0</v>
      </c>
      <c r="D261" s="75">
        <f t="shared" si="52"/>
        <v>-0.13513513513513514</v>
      </c>
      <c r="E261" s="75">
        <f t="shared" si="52"/>
        <v>0.18181818181818182</v>
      </c>
      <c r="F261" s="75">
        <f t="shared" si="52"/>
        <v>5.25</v>
      </c>
      <c r="G261" s="75">
        <f t="shared" si="52"/>
        <v>7.6923076923076927E-2</v>
      </c>
      <c r="H261" s="75">
        <f t="shared" si="52"/>
        <v>0</v>
      </c>
      <c r="I261" s="75">
        <f t="shared" si="52"/>
        <v>-7.0175438596491224E-2</v>
      </c>
      <c r="J261" s="75">
        <f t="shared" si="52"/>
        <v>6.8669527896995708E-2</v>
      </c>
      <c r="K261" s="75">
        <f t="shared" si="52"/>
        <v>0.40579710144927539</v>
      </c>
      <c r="L261" s="75">
        <f t="shared" si="52"/>
        <v>3.3411488862837048E-2</v>
      </c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6" s="1" customFormat="1" ht="14.25" x14ac:dyDescent="0.2">
      <c r="A262" s="17" t="s">
        <v>15</v>
      </c>
      <c r="B262" s="76">
        <f>(B199-B138)/B138</f>
        <v>9.9706744868035185E-2</v>
      </c>
      <c r="C262" s="76">
        <f t="shared" si="52"/>
        <v>0.27510917030567683</v>
      </c>
      <c r="D262" s="76">
        <f t="shared" si="52"/>
        <v>-8.7463556851311956E-3</v>
      </c>
      <c r="E262" s="76">
        <f t="shared" si="52"/>
        <v>0.33783783783783783</v>
      </c>
      <c r="F262" s="76">
        <f t="shared" si="52"/>
        <v>0.97499999999999998</v>
      </c>
      <c r="G262" s="76">
        <f t="shared" si="52"/>
        <v>9.4370860927152314E-2</v>
      </c>
      <c r="H262" s="76">
        <f t="shared" si="52"/>
        <v>-0.37351991388589884</v>
      </c>
      <c r="I262" s="76">
        <f t="shared" si="52"/>
        <v>-0.32587859424920129</v>
      </c>
      <c r="J262" s="76">
        <f t="shared" si="52"/>
        <v>-1.6963528413910093E-3</v>
      </c>
      <c r="K262" s="76">
        <f t="shared" si="52"/>
        <v>0.23381294964028776</v>
      </c>
      <c r="L262" s="76">
        <f t="shared" si="52"/>
        <v>1.4821272885789015E-2</v>
      </c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 spans="1:256" x14ac:dyDescent="0.25">
      <c r="A263" s="3" t="s">
        <v>16</v>
      </c>
      <c r="B263" s="75">
        <f>(B200-B139)/B139</f>
        <v>0.27513227513227512</v>
      </c>
      <c r="C263" s="75">
        <f t="shared" si="52"/>
        <v>0.27777777777777779</v>
      </c>
      <c r="D263" s="75">
        <f t="shared" si="52"/>
        <v>-0.32432432432432434</v>
      </c>
      <c r="E263" s="75">
        <f t="shared" si="52"/>
        <v>0.10526315789473684</v>
      </c>
      <c r="F263" s="75">
        <f t="shared" si="52"/>
        <v>-8.6956521739130432E-2</v>
      </c>
      <c r="G263" s="75">
        <f t="shared" si="52"/>
        <v>-0.17763157894736842</v>
      </c>
      <c r="H263" s="75">
        <f t="shared" si="52"/>
        <v>-2.1052631578947368E-2</v>
      </c>
      <c r="I263" s="75">
        <f t="shared" si="52"/>
        <v>-0.17898832684824903</v>
      </c>
      <c r="J263" s="75">
        <f t="shared" si="52"/>
        <v>-0.36908517350157727</v>
      </c>
      <c r="K263" s="75">
        <f t="shared" si="52"/>
        <v>-0.32258064516129031</v>
      </c>
      <c r="L263" s="75">
        <f t="shared" si="52"/>
        <v>-9.7152428810720268E-3</v>
      </c>
      <c r="M263" s="13"/>
      <c r="N263" s="13"/>
      <c r="O263" s="13"/>
      <c r="P263" s="13"/>
      <c r="Q263" s="13"/>
      <c r="R263" s="13"/>
      <c r="S263" s="13"/>
    </row>
    <row r="264" spans="1:256" x14ac:dyDescent="0.25">
      <c r="A264" s="3" t="s">
        <v>17</v>
      </c>
      <c r="B264" s="75">
        <f t="shared" ref="B264:L267" si="53">(B201-B140)/B140</f>
        <v>0.10064516129032258</v>
      </c>
      <c r="C264" s="75">
        <f t="shared" si="53"/>
        <v>-0.12820512820512819</v>
      </c>
      <c r="D264" s="75">
        <f t="shared" si="53"/>
        <v>-0.28000000000000003</v>
      </c>
      <c r="E264" s="75">
        <f t="shared" si="53"/>
        <v>2.9850746268656716E-2</v>
      </c>
      <c r="F264" s="75">
        <f t="shared" si="53"/>
        <v>7.125</v>
      </c>
      <c r="G264" s="75">
        <f t="shared" si="53"/>
        <v>-0.1067193675889328</v>
      </c>
      <c r="H264" s="75">
        <f t="shared" si="53"/>
        <v>0.18300653594771241</v>
      </c>
      <c r="I264" s="75">
        <f t="shared" si="53"/>
        <v>0.21134020618556701</v>
      </c>
      <c r="J264" s="75">
        <f t="shared" si="53"/>
        <v>-8.4148727984344418E-2</v>
      </c>
      <c r="K264" s="75">
        <f t="shared" si="53"/>
        <v>0.125</v>
      </c>
      <c r="L264" s="75">
        <f t="shared" si="53"/>
        <v>6.9552728764874852E-2</v>
      </c>
      <c r="M264" s="13"/>
      <c r="N264" s="13"/>
      <c r="O264" s="13"/>
      <c r="P264" s="13"/>
      <c r="Q264" s="13"/>
      <c r="R264" s="13"/>
      <c r="S264" s="13"/>
    </row>
    <row r="265" spans="1:256" x14ac:dyDescent="0.25">
      <c r="A265" s="3" t="s">
        <v>18</v>
      </c>
      <c r="B265" s="75">
        <f t="shared" si="53"/>
        <v>8.8636363636363638E-2</v>
      </c>
      <c r="C265" s="75">
        <f t="shared" si="53"/>
        <v>0.10774410774410774</v>
      </c>
      <c r="D265" s="75">
        <f t="shared" si="53"/>
        <v>0.12747875354107649</v>
      </c>
      <c r="E265" s="75">
        <f t="shared" si="53"/>
        <v>0.23076923076923078</v>
      </c>
      <c r="F265" s="75">
        <f t="shared" si="53"/>
        <v>-0.14000000000000001</v>
      </c>
      <c r="G265" s="75">
        <f t="shared" si="53"/>
        <v>5.7761732851985562E-2</v>
      </c>
      <c r="H265" s="75">
        <f t="shared" si="53"/>
        <v>-0.12448132780082988</v>
      </c>
      <c r="I265" s="75">
        <f t="shared" si="53"/>
        <v>-8.4249084249084255E-2</v>
      </c>
      <c r="J265" s="75">
        <f t="shared" si="53"/>
        <v>0.1552346570397112</v>
      </c>
      <c r="K265" s="75">
        <f t="shared" si="53"/>
        <v>0.41129032258064518</v>
      </c>
      <c r="L265" s="75">
        <f t="shared" si="53"/>
        <v>8.807284669353635E-2</v>
      </c>
      <c r="M265" s="13"/>
      <c r="N265" s="13"/>
      <c r="O265" s="13"/>
      <c r="P265" s="13"/>
      <c r="Q265" s="13"/>
      <c r="R265" s="13"/>
      <c r="S265" s="13"/>
    </row>
    <row r="266" spans="1:256" s="1" customFormat="1" ht="14.25" x14ac:dyDescent="0.2">
      <c r="A266" s="17" t="s">
        <v>19</v>
      </c>
      <c r="B266" s="76">
        <f>(B203-B142)/B142</f>
        <v>0.12082058256828743</v>
      </c>
      <c r="C266" s="76">
        <f t="shared" si="53"/>
        <v>3.6484245439469321E-2</v>
      </c>
      <c r="D266" s="76">
        <f t="shared" si="53"/>
        <v>-0.11757575757575757</v>
      </c>
      <c r="E266" s="76">
        <f t="shared" si="53"/>
        <v>0.15740740740740741</v>
      </c>
      <c r="F266" s="76">
        <f t="shared" si="53"/>
        <v>1.1797752808988764</v>
      </c>
      <c r="G266" s="76">
        <f t="shared" si="53"/>
        <v>-5.5718475073313782E-2</v>
      </c>
      <c r="H266" s="76">
        <f t="shared" si="53"/>
        <v>-1.0273972602739725E-2</v>
      </c>
      <c r="I266" s="76">
        <f t="shared" si="53"/>
        <v>-3.8674033149171269E-2</v>
      </c>
      <c r="J266" s="76">
        <f t="shared" si="53"/>
        <v>-0.11241907004120071</v>
      </c>
      <c r="K266" s="76">
        <f t="shared" si="53"/>
        <v>0.10543130990415335</v>
      </c>
      <c r="L266" s="76">
        <f t="shared" si="53"/>
        <v>6.1821678802033243E-2</v>
      </c>
    </row>
    <row r="267" spans="1:256" s="1" customFormat="1" ht="14.25" x14ac:dyDescent="0.2">
      <c r="A267" s="28" t="s">
        <v>20</v>
      </c>
      <c r="B267" s="78">
        <f>(B204-B143)/B143</f>
        <v>0.14113814457194845</v>
      </c>
      <c r="C267" s="78">
        <f t="shared" si="53"/>
        <v>0.18257874015748032</v>
      </c>
      <c r="D267" s="78">
        <f t="shared" si="53"/>
        <v>-1.1197828299966068E-2</v>
      </c>
      <c r="E267" s="78">
        <f t="shared" si="53"/>
        <v>0.10442073170731707</v>
      </c>
      <c r="F267" s="78">
        <f t="shared" si="53"/>
        <v>0.12470588235294118</v>
      </c>
      <c r="G267" s="78">
        <f t="shared" si="53"/>
        <v>-2.5243418680129824E-2</v>
      </c>
      <c r="H267" s="78">
        <f t="shared" si="53"/>
        <v>-0.14550853749072012</v>
      </c>
      <c r="I267" s="78">
        <f t="shared" si="53"/>
        <v>-0.13297714455327991</v>
      </c>
      <c r="J267" s="78">
        <f t="shared" si="53"/>
        <v>-3.3960064130593208E-2</v>
      </c>
      <c r="K267" s="78">
        <f t="shared" si="53"/>
        <v>-6.1921708185053381E-2</v>
      </c>
      <c r="L267" s="78">
        <f t="shared" si="53"/>
        <v>7.0943670000518211E-2</v>
      </c>
    </row>
    <row r="268" spans="1:256" x14ac:dyDescent="0.25">
      <c r="A268" s="13"/>
      <c r="B268" s="13"/>
      <c r="C268" s="13"/>
      <c r="D268" s="13"/>
      <c r="E268" s="13"/>
      <c r="F268" s="13"/>
      <c r="G268" s="64"/>
      <c r="H268" s="64"/>
      <c r="I268" s="64"/>
      <c r="J268" s="64"/>
      <c r="K268" s="51"/>
      <c r="L268" s="51"/>
      <c r="M268" s="13"/>
      <c r="N268" s="13"/>
      <c r="O268" s="13"/>
      <c r="P268" s="13"/>
      <c r="Q268" s="13"/>
      <c r="R268" s="13"/>
      <c r="S268" s="13"/>
    </row>
    <row r="269" spans="1:256" s="56" customFormat="1" ht="20.25" x14ac:dyDescent="0.3">
      <c r="A269" s="155" t="s">
        <v>45</v>
      </c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7"/>
      <c r="M269" s="16"/>
      <c r="N269" s="16"/>
      <c r="O269" s="16"/>
      <c r="P269" s="16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  <c r="DE269" s="143"/>
      <c r="DF269" s="143"/>
      <c r="DG269" s="143"/>
      <c r="DH269" s="143"/>
      <c r="DI269" s="143"/>
      <c r="DJ269" s="143"/>
      <c r="DK269" s="143"/>
      <c r="DL269" s="143"/>
      <c r="DM269" s="143"/>
      <c r="DN269" s="143"/>
      <c r="DO269" s="143"/>
      <c r="DP269" s="143"/>
      <c r="DQ269" s="143"/>
      <c r="DR269" s="143"/>
      <c r="DS269" s="143"/>
      <c r="DT269" s="143"/>
      <c r="DU269" s="143"/>
      <c r="DV269" s="143"/>
      <c r="DW269" s="143"/>
      <c r="DX269" s="143"/>
      <c r="DY269" s="143"/>
      <c r="DZ269" s="143"/>
      <c r="EA269" s="143"/>
      <c r="EB269" s="143"/>
      <c r="EC269" s="143"/>
      <c r="ED269" s="143"/>
      <c r="EE269" s="143"/>
      <c r="EF269" s="143"/>
      <c r="EG269" s="143"/>
      <c r="EH269" s="143"/>
      <c r="EI269" s="143"/>
      <c r="EJ269" s="143"/>
      <c r="EK269" s="143"/>
      <c r="EL269" s="143"/>
      <c r="EM269" s="143"/>
      <c r="EN269" s="143"/>
      <c r="EO269" s="143"/>
      <c r="EP269" s="143"/>
      <c r="EQ269" s="143"/>
      <c r="ER269" s="143"/>
      <c r="ES269" s="143"/>
      <c r="ET269" s="143"/>
      <c r="EU269" s="143"/>
      <c r="EV269" s="143"/>
      <c r="EW269" s="143"/>
      <c r="EX269" s="143"/>
      <c r="EY269" s="143"/>
      <c r="EZ269" s="143"/>
      <c r="FA269" s="143"/>
      <c r="FB269" s="143"/>
      <c r="FC269" s="143"/>
      <c r="FD269" s="143"/>
      <c r="FE269" s="143"/>
      <c r="FF269" s="143"/>
      <c r="FG269" s="143"/>
      <c r="FH269" s="143"/>
      <c r="FI269" s="143"/>
      <c r="FJ269" s="143"/>
      <c r="FK269" s="143"/>
      <c r="FL269" s="143"/>
      <c r="FM269" s="143"/>
      <c r="FN269" s="143"/>
      <c r="FO269" s="143"/>
      <c r="FP269" s="143"/>
      <c r="FQ269" s="143"/>
      <c r="FR269" s="143"/>
      <c r="FS269" s="143"/>
      <c r="FT269" s="143"/>
      <c r="FU269" s="143"/>
      <c r="FV269" s="143"/>
      <c r="FW269" s="143"/>
      <c r="FX269" s="143"/>
      <c r="FY269" s="143"/>
      <c r="FZ269" s="143"/>
      <c r="GA269" s="143"/>
      <c r="GB269" s="143"/>
      <c r="GC269" s="143"/>
      <c r="GD269" s="143"/>
      <c r="GE269" s="143"/>
      <c r="GF269" s="143"/>
      <c r="GG269" s="143"/>
      <c r="GH269" s="143"/>
      <c r="GI269" s="143"/>
      <c r="GJ269" s="143"/>
      <c r="GK269" s="143"/>
      <c r="GL269" s="143"/>
      <c r="GM269" s="143"/>
      <c r="GN269" s="143"/>
      <c r="GO269" s="143"/>
      <c r="GP269" s="143"/>
      <c r="GQ269" s="143"/>
      <c r="GR269" s="143"/>
      <c r="GS269" s="143"/>
      <c r="GT269" s="143"/>
      <c r="GU269" s="143"/>
      <c r="GV269" s="143"/>
      <c r="GW269" s="143"/>
      <c r="GX269" s="143"/>
      <c r="GY269" s="143"/>
      <c r="GZ269" s="143"/>
      <c r="HA269" s="143"/>
      <c r="HB269" s="143"/>
      <c r="HC269" s="143"/>
      <c r="HD269" s="143"/>
      <c r="HE269" s="143"/>
      <c r="HF269" s="143"/>
      <c r="HG269" s="143"/>
      <c r="HH269" s="143"/>
      <c r="HI269" s="143"/>
      <c r="HJ269" s="143"/>
      <c r="HK269" s="143"/>
      <c r="HL269" s="143"/>
      <c r="HM269" s="143"/>
      <c r="HN269" s="143"/>
      <c r="HO269" s="143"/>
      <c r="HP269" s="143"/>
      <c r="HQ269" s="143"/>
      <c r="HR269" s="143"/>
      <c r="HS269" s="143"/>
      <c r="HT269" s="143"/>
      <c r="HU269" s="143"/>
      <c r="HV269" s="143"/>
      <c r="HW269" s="143"/>
      <c r="HX269" s="143"/>
      <c r="HY269" s="143"/>
      <c r="HZ269" s="143"/>
      <c r="IA269" s="143"/>
      <c r="IB269" s="143"/>
      <c r="IC269" s="143"/>
      <c r="ID269" s="143"/>
      <c r="IE269" s="143"/>
      <c r="IF269" s="143"/>
      <c r="IG269" s="143"/>
      <c r="IH269" s="143"/>
      <c r="II269" s="143"/>
      <c r="IJ269" s="143"/>
      <c r="IK269" s="143"/>
      <c r="IL269" s="143"/>
      <c r="IM269" s="143"/>
      <c r="IN269" s="143"/>
      <c r="IO269" s="143"/>
      <c r="IP269" s="143"/>
      <c r="IQ269" s="143"/>
      <c r="IR269" s="143"/>
      <c r="IS269" s="143"/>
      <c r="IT269" s="143"/>
      <c r="IU269" s="143"/>
      <c r="IV269" s="143"/>
    </row>
    <row r="270" spans="1:256" x14ac:dyDescent="0.25">
      <c r="A270" s="57" t="s">
        <v>22</v>
      </c>
      <c r="B270" s="4" t="s">
        <v>27</v>
      </c>
      <c r="C270" s="4" t="s">
        <v>28</v>
      </c>
      <c r="D270" s="4" t="s">
        <v>29</v>
      </c>
      <c r="E270" s="4" t="s">
        <v>30</v>
      </c>
      <c r="F270" s="4" t="s">
        <v>31</v>
      </c>
      <c r="G270" s="4" t="s">
        <v>32</v>
      </c>
      <c r="H270" s="4" t="s">
        <v>33</v>
      </c>
      <c r="I270" s="4" t="s">
        <v>34</v>
      </c>
      <c r="J270" s="4" t="s">
        <v>35</v>
      </c>
      <c r="K270" s="4" t="s">
        <v>36</v>
      </c>
      <c r="L270" s="4" t="s">
        <v>37</v>
      </c>
      <c r="M270" s="13"/>
      <c r="N270" s="13"/>
      <c r="O270" s="13"/>
      <c r="P270" s="13"/>
      <c r="Q270" s="13"/>
      <c r="R270" s="13"/>
      <c r="S270" s="13"/>
    </row>
    <row r="271" spans="1:256" x14ac:dyDescent="0.25">
      <c r="A271" s="57" t="s">
        <v>4</v>
      </c>
      <c r="B271" s="75">
        <f>(B209-B147)/B147</f>
        <v>-1.8320610687022901E-2</v>
      </c>
      <c r="C271" s="75">
        <f t="shared" ref="B271:L283" si="54">(C209-C147)/C147</f>
        <v>0.16953316953316952</v>
      </c>
      <c r="D271" s="75">
        <f t="shared" si="54"/>
        <v>6.097560975609756E-2</v>
      </c>
      <c r="E271" s="75">
        <f t="shared" si="54"/>
        <v>-0.273542600896861</v>
      </c>
      <c r="F271" s="75">
        <f t="shared" si="54"/>
        <v>2.1578947368421053</v>
      </c>
      <c r="G271" s="75">
        <f t="shared" si="54"/>
        <v>-1.9681349578256794E-2</v>
      </c>
      <c r="H271" s="75">
        <f t="shared" si="54"/>
        <v>3.0769230769230771E-2</v>
      </c>
      <c r="I271" s="75">
        <f t="shared" si="54"/>
        <v>-0.2183406113537118</v>
      </c>
      <c r="J271" s="75">
        <f t="shared" si="54"/>
        <v>-0.32323232323232326</v>
      </c>
      <c r="K271" s="75">
        <f t="shared" si="54"/>
        <v>1.1576923076923078</v>
      </c>
      <c r="L271" s="75">
        <f t="shared" si="54"/>
        <v>3.7218413320274243E-2</v>
      </c>
      <c r="M271" s="13"/>
      <c r="N271" s="13"/>
      <c r="O271" s="13"/>
      <c r="P271" s="13"/>
      <c r="Q271" s="13"/>
      <c r="R271" s="13"/>
      <c r="S271" s="13"/>
    </row>
    <row r="272" spans="1:256" x14ac:dyDescent="0.25">
      <c r="A272" s="57" t="s">
        <v>5</v>
      </c>
      <c r="B272" s="75">
        <f t="shared" si="54"/>
        <v>0.65014164305949007</v>
      </c>
      <c r="C272" s="75">
        <f t="shared" si="54"/>
        <v>0.54716981132075471</v>
      </c>
      <c r="D272" s="75">
        <f t="shared" si="54"/>
        <v>-0.1891891891891892</v>
      </c>
      <c r="E272" s="75">
        <f t="shared" si="54"/>
        <v>-0.31210191082802546</v>
      </c>
      <c r="F272" s="75">
        <f t="shared" si="54"/>
        <v>2.4285714285714284</v>
      </c>
      <c r="G272" s="75">
        <f t="shared" si="54"/>
        <v>0.1744</v>
      </c>
      <c r="H272" s="75">
        <f t="shared" si="54"/>
        <v>-8.1504702194357362E-2</v>
      </c>
      <c r="I272" s="75">
        <f t="shared" si="54"/>
        <v>-4.662004662004662E-3</v>
      </c>
      <c r="J272" s="75">
        <f t="shared" si="54"/>
        <v>-0.115</v>
      </c>
      <c r="K272" s="75">
        <f t="shared" si="54"/>
        <v>2.1337579617834397</v>
      </c>
      <c r="L272" s="75">
        <f t="shared" si="54"/>
        <v>0.35203520352035206</v>
      </c>
      <c r="M272" s="13"/>
      <c r="N272" s="13"/>
      <c r="O272" s="13"/>
      <c r="P272" s="13"/>
      <c r="Q272" s="13"/>
      <c r="R272" s="13"/>
      <c r="S272" s="13"/>
    </row>
    <row r="273" spans="1:19" x14ac:dyDescent="0.25">
      <c r="A273" s="57" t="s">
        <v>46</v>
      </c>
      <c r="B273" s="75">
        <f t="shared" si="54"/>
        <v>0.20918146383715894</v>
      </c>
      <c r="C273" s="75">
        <f t="shared" si="54"/>
        <v>0.26336633663366338</v>
      </c>
      <c r="D273" s="75">
        <f t="shared" si="54"/>
        <v>-7.3825503355704702E-2</v>
      </c>
      <c r="E273" s="75">
        <f t="shared" si="54"/>
        <v>2.8846153846153848E-2</v>
      </c>
      <c r="F273" s="75">
        <f t="shared" si="54"/>
        <v>0.21238938053097345</v>
      </c>
      <c r="G273" s="75">
        <f t="shared" si="54"/>
        <v>7.586206896551724E-2</v>
      </c>
      <c r="H273" s="75">
        <f t="shared" si="54"/>
        <v>-2.7027027027027029E-2</v>
      </c>
      <c r="I273" s="75">
        <f t="shared" si="54"/>
        <v>-5.5248618784530384E-2</v>
      </c>
      <c r="J273" s="75">
        <f t="shared" si="54"/>
        <v>-0.31417624521072796</v>
      </c>
      <c r="K273" s="75">
        <f t="shared" si="54"/>
        <v>0.95774647887323938</v>
      </c>
      <c r="L273" s="75">
        <f t="shared" si="54"/>
        <v>0.13699889665318132</v>
      </c>
      <c r="M273" s="13"/>
      <c r="N273" s="13"/>
      <c r="O273" s="13"/>
      <c r="P273" s="13"/>
      <c r="Q273" s="13"/>
      <c r="R273" s="13"/>
      <c r="S273" s="13"/>
    </row>
    <row r="274" spans="1:19" s="1" customFormat="1" ht="14.25" x14ac:dyDescent="0.2">
      <c r="A274" s="17" t="s">
        <v>7</v>
      </c>
      <c r="B274" s="76">
        <f t="shared" si="54"/>
        <v>0.2400633134013366</v>
      </c>
      <c r="C274" s="76">
        <f t="shared" si="54"/>
        <v>0.31566640685892439</v>
      </c>
      <c r="D274" s="76">
        <f t="shared" si="54"/>
        <v>-8.0373831775700941E-2</v>
      </c>
      <c r="E274" s="76">
        <f t="shared" si="54"/>
        <v>-0.22107438016528927</v>
      </c>
      <c r="F274" s="76">
        <f t="shared" si="54"/>
        <v>0.97206703910614523</v>
      </c>
      <c r="G274" s="76">
        <f t="shared" si="54"/>
        <v>8.1967213114754092E-2</v>
      </c>
      <c r="H274" s="76">
        <f t="shared" si="54"/>
        <v>-2.5588536335721598E-2</v>
      </c>
      <c r="I274" s="76">
        <f t="shared" si="54"/>
        <v>-9.7678142514011204E-2</v>
      </c>
      <c r="J274" s="76">
        <f t="shared" si="54"/>
        <v>-0.25644916540212442</v>
      </c>
      <c r="K274" s="76">
        <f t="shared" si="54"/>
        <v>1.3810375670840787</v>
      </c>
      <c r="L274" s="76">
        <f t="shared" si="54"/>
        <v>0.16801431601272535</v>
      </c>
    </row>
    <row r="275" spans="1:19" x14ac:dyDescent="0.25">
      <c r="A275" s="57" t="s">
        <v>47</v>
      </c>
      <c r="B275" s="75">
        <f t="shared" si="54"/>
        <v>3.7355248412401944E-4</v>
      </c>
      <c r="C275" s="75">
        <f t="shared" si="54"/>
        <v>-6.097560975609756E-2</v>
      </c>
      <c r="D275" s="75">
        <f t="shared" si="54"/>
        <v>-8.7431693989071038E-2</v>
      </c>
      <c r="E275" s="75">
        <f t="shared" si="54"/>
        <v>-0.15151515151515152</v>
      </c>
      <c r="F275" s="75">
        <f t="shared" si="54"/>
        <v>0.19354838709677419</v>
      </c>
      <c r="G275" s="75">
        <f t="shared" si="54"/>
        <v>0.25468164794007492</v>
      </c>
      <c r="H275" s="75">
        <f t="shared" si="54"/>
        <v>-9.7251585623678652E-2</v>
      </c>
      <c r="I275" s="75">
        <f t="shared" si="54"/>
        <v>-0.23529411764705882</v>
      </c>
      <c r="J275" s="75">
        <f t="shared" si="54"/>
        <v>-3.4246575342465752E-2</v>
      </c>
      <c r="K275" s="75">
        <f t="shared" si="54"/>
        <v>-0.22053231939163498</v>
      </c>
      <c r="L275" s="75">
        <f t="shared" si="54"/>
        <v>-1.4933239634574842E-2</v>
      </c>
      <c r="M275" s="13"/>
      <c r="N275" s="13"/>
      <c r="O275" s="13"/>
      <c r="P275" s="13"/>
      <c r="Q275" s="13"/>
      <c r="R275" s="13"/>
      <c r="S275" s="13"/>
    </row>
    <row r="276" spans="1:19" x14ac:dyDescent="0.25">
      <c r="A276" s="57" t="s">
        <v>9</v>
      </c>
      <c r="B276" s="75">
        <f t="shared" si="54"/>
        <v>-0.16006739679865206</v>
      </c>
      <c r="C276" s="75">
        <f t="shared" si="54"/>
        <v>0.46715328467153283</v>
      </c>
      <c r="D276" s="75">
        <f t="shared" si="54"/>
        <v>0.125</v>
      </c>
      <c r="E276" s="75">
        <f t="shared" si="54"/>
        <v>-2.1276595744680851E-2</v>
      </c>
      <c r="F276" s="75">
        <f t="shared" si="54"/>
        <v>0.30769230769230771</v>
      </c>
      <c r="G276" s="75">
        <f t="shared" si="54"/>
        <v>-0.18157181571815717</v>
      </c>
      <c r="H276" s="75">
        <f t="shared" si="54"/>
        <v>5.9405940594059403E-2</v>
      </c>
      <c r="I276" s="75">
        <f t="shared" si="54"/>
        <v>4.5454545454545456E-2</v>
      </c>
      <c r="J276" s="75">
        <f t="shared" si="54"/>
        <v>1.0632183908045978</v>
      </c>
      <c r="K276" s="75">
        <f t="shared" si="54"/>
        <v>-9.7142857142857142E-2</v>
      </c>
      <c r="L276" s="75">
        <f t="shared" si="54"/>
        <v>-4.6011610406364221E-2</v>
      </c>
      <c r="M276" s="13"/>
      <c r="N276" s="13"/>
      <c r="O276" s="13"/>
      <c r="P276" s="13"/>
      <c r="Q276" s="13"/>
      <c r="R276" s="13"/>
      <c r="S276" s="13"/>
    </row>
    <row r="277" spans="1:19" x14ac:dyDescent="0.25">
      <c r="A277" s="57" t="s">
        <v>48</v>
      </c>
      <c r="B277" s="75">
        <f t="shared" si="54"/>
        <v>-4.3388429752066117E-2</v>
      </c>
      <c r="C277" s="75">
        <f t="shared" si="54"/>
        <v>1.3805309734513274</v>
      </c>
      <c r="D277" s="75">
        <f t="shared" si="54"/>
        <v>-7.476635514018691E-2</v>
      </c>
      <c r="E277" s="75">
        <f t="shared" si="54"/>
        <v>-0.61176470588235299</v>
      </c>
      <c r="F277" s="75">
        <f t="shared" si="54"/>
        <v>0.13636363636363635</v>
      </c>
      <c r="G277" s="75">
        <f t="shared" si="54"/>
        <v>0.11358574610244988</v>
      </c>
      <c r="H277" s="75">
        <f t="shared" si="54"/>
        <v>-0.39156626506024095</v>
      </c>
      <c r="I277" s="75">
        <f t="shared" si="54"/>
        <v>-0.2813852813852814</v>
      </c>
      <c r="J277" s="75">
        <f t="shared" si="54"/>
        <v>1.4285714285714285E-2</v>
      </c>
      <c r="K277" s="75">
        <f t="shared" si="54"/>
        <v>0.31896551724137934</v>
      </c>
      <c r="L277" s="75">
        <f t="shared" si="54"/>
        <v>-5.3547523427041499E-2</v>
      </c>
      <c r="M277" s="13"/>
      <c r="N277" s="13"/>
      <c r="O277" s="13"/>
      <c r="P277" s="13"/>
      <c r="Q277" s="13"/>
      <c r="R277" s="13"/>
      <c r="S277" s="13"/>
    </row>
    <row r="278" spans="1:19" s="1" customFormat="1" ht="14.25" x14ac:dyDescent="0.2">
      <c r="A278" s="17" t="s">
        <v>11</v>
      </c>
      <c r="B278" s="76">
        <f t="shared" si="54"/>
        <v>-6.4783830812474907E-2</v>
      </c>
      <c r="C278" s="76">
        <f t="shared" si="54"/>
        <v>0.34602076124567471</v>
      </c>
      <c r="D278" s="76">
        <f t="shared" si="54"/>
        <v>-1.6431924882629109E-2</v>
      </c>
      <c r="E278" s="76">
        <f t="shared" si="54"/>
        <v>-0.31818181818181818</v>
      </c>
      <c r="F278" s="76">
        <f t="shared" si="54"/>
        <v>0.21518987341772153</v>
      </c>
      <c r="G278" s="76">
        <f t="shared" si="54"/>
        <v>6.0865191146881291E-2</v>
      </c>
      <c r="H278" s="76">
        <f t="shared" si="54"/>
        <v>-0.15781818181818183</v>
      </c>
      <c r="I278" s="76">
        <f t="shared" si="54"/>
        <v>-0.16621621621621621</v>
      </c>
      <c r="J278" s="76">
        <f t="shared" si="54"/>
        <v>0.26331360946745563</v>
      </c>
      <c r="K278" s="76">
        <f t="shared" si="54"/>
        <v>-6.8592057761732855E-2</v>
      </c>
      <c r="L278" s="76">
        <f t="shared" si="54"/>
        <v>-3.6357504215851599E-2</v>
      </c>
    </row>
    <row r="279" spans="1:19" x14ac:dyDescent="0.25">
      <c r="A279" s="57" t="s">
        <v>49</v>
      </c>
      <c r="B279" s="75">
        <f>(B217-B155)/B155</f>
        <v>-0.2243822075782537</v>
      </c>
      <c r="C279" s="75">
        <f t="shared" si="54"/>
        <v>-0.27314814814814814</v>
      </c>
      <c r="D279" s="75">
        <f t="shared" si="54"/>
        <v>-0.50632911392405067</v>
      </c>
      <c r="E279" s="75">
        <f t="shared" si="54"/>
        <v>0.26666666666666666</v>
      </c>
      <c r="F279" s="75">
        <f t="shared" si="54"/>
        <v>-3.3333333333333333E-2</v>
      </c>
      <c r="G279" s="75">
        <f t="shared" si="54"/>
        <v>-0.32173913043478258</v>
      </c>
      <c r="H279" s="75">
        <f t="shared" si="54"/>
        <v>-0.27074829931972788</v>
      </c>
      <c r="I279" s="75">
        <f t="shared" si="54"/>
        <v>2.9752066115702479E-2</v>
      </c>
      <c r="J279" s="75">
        <f t="shared" si="54"/>
        <v>0.41558441558441561</v>
      </c>
      <c r="K279" s="75">
        <f t="shared" si="54"/>
        <v>0.43506493506493504</v>
      </c>
      <c r="L279" s="75">
        <f t="shared" si="54"/>
        <v>-0.18169694949158194</v>
      </c>
      <c r="M279" s="13"/>
      <c r="N279" s="13"/>
      <c r="O279" s="13"/>
      <c r="P279" s="13"/>
      <c r="Q279" s="13"/>
      <c r="R279" s="13"/>
      <c r="S279" s="13"/>
    </row>
    <row r="280" spans="1:19" x14ac:dyDescent="0.25">
      <c r="A280" s="57" t="s">
        <v>50</v>
      </c>
      <c r="B280" s="75">
        <f t="shared" si="54"/>
        <v>0.32231404958677684</v>
      </c>
      <c r="C280" s="75">
        <f t="shared" si="54"/>
        <v>-3.7593984962406013E-2</v>
      </c>
      <c r="D280" s="75">
        <f t="shared" si="54"/>
        <v>0.18181818181818182</v>
      </c>
      <c r="E280" s="75">
        <f t="shared" si="54"/>
        <v>0.21476510067114093</v>
      </c>
      <c r="F280" s="75">
        <f t="shared" si="54"/>
        <v>0.5</v>
      </c>
      <c r="G280" s="75">
        <f t="shared" si="54"/>
        <v>0.11459459459459459</v>
      </c>
      <c r="H280" s="75">
        <f t="shared" si="54"/>
        <v>0.55874316939890711</v>
      </c>
      <c r="I280" s="75">
        <f t="shared" si="54"/>
        <v>0.52346041055718473</v>
      </c>
      <c r="J280" s="75">
        <f t="shared" si="54"/>
        <v>0.16333333333333333</v>
      </c>
      <c r="K280" s="75">
        <f t="shared" si="54"/>
        <v>1.0309278350515463</v>
      </c>
      <c r="L280" s="75">
        <f t="shared" si="54"/>
        <v>0.33609341825902334</v>
      </c>
      <c r="M280" s="13"/>
      <c r="N280" s="13"/>
      <c r="O280" s="13"/>
      <c r="P280" s="13"/>
      <c r="Q280" s="13"/>
      <c r="R280" s="13"/>
      <c r="S280" s="13"/>
    </row>
    <row r="281" spans="1:19" x14ac:dyDescent="0.25">
      <c r="A281" s="57" t="s">
        <v>14</v>
      </c>
      <c r="B281" s="75">
        <f t="shared" si="54"/>
        <v>1.4925373134328358E-2</v>
      </c>
      <c r="C281" s="75">
        <f t="shared" si="54"/>
        <v>-0.47058823529411764</v>
      </c>
      <c r="D281" s="75">
        <f t="shared" si="54"/>
        <v>0.20779220779220781</v>
      </c>
      <c r="E281" s="75">
        <f t="shared" si="54"/>
        <v>-0.54545454545454541</v>
      </c>
      <c r="F281" s="75">
        <f t="shared" si="54"/>
        <v>-0.5</v>
      </c>
      <c r="G281" s="75">
        <f t="shared" si="54"/>
        <v>-0.20962199312714777</v>
      </c>
      <c r="H281" s="75">
        <f t="shared" si="54"/>
        <v>-5.9907834101382486E-2</v>
      </c>
      <c r="I281" s="75">
        <f t="shared" si="54"/>
        <v>-6.9400630914826497E-2</v>
      </c>
      <c r="J281" s="75">
        <f t="shared" si="54"/>
        <v>0.61654135338345861</v>
      </c>
      <c r="K281" s="75">
        <f t="shared" si="54"/>
        <v>1.2741935483870968</v>
      </c>
      <c r="L281" s="75">
        <f t="shared" si="54"/>
        <v>-3.3191085822664771E-3</v>
      </c>
      <c r="M281" s="13"/>
      <c r="N281" s="13"/>
      <c r="O281" s="13"/>
      <c r="P281" s="13"/>
      <c r="Q281" s="13"/>
      <c r="R281" s="13"/>
      <c r="S281" s="13"/>
    </row>
    <row r="282" spans="1:19" s="1" customFormat="1" ht="14.25" x14ac:dyDescent="0.2">
      <c r="A282" s="17" t="s">
        <v>15</v>
      </c>
      <c r="B282" s="76">
        <f t="shared" si="54"/>
        <v>-2.9933481152993349E-2</v>
      </c>
      <c r="C282" s="76">
        <f t="shared" si="54"/>
        <v>-0.2774566473988439</v>
      </c>
      <c r="D282" s="76">
        <f t="shared" si="54"/>
        <v>-0.1377245508982036</v>
      </c>
      <c r="E282" s="76">
        <f t="shared" si="54"/>
        <v>0.13930348258706468</v>
      </c>
      <c r="F282" s="76">
        <f t="shared" si="54"/>
        <v>1.5151515151515152E-2</v>
      </c>
      <c r="G282" s="76">
        <f t="shared" si="54"/>
        <v>-0.10588817417120237</v>
      </c>
      <c r="H282" s="76">
        <f t="shared" si="54"/>
        <v>0.1169833729216152</v>
      </c>
      <c r="I282" s="76">
        <f t="shared" si="54"/>
        <v>0.22007481296758105</v>
      </c>
      <c r="J282" s="76">
        <f t="shared" si="54"/>
        <v>0.34186746987951805</v>
      </c>
      <c r="K282" s="76">
        <f t="shared" si="54"/>
        <v>0.78594249201277955</v>
      </c>
      <c r="L282" s="76">
        <f t="shared" si="54"/>
        <v>3.7915431424559214E-2</v>
      </c>
    </row>
    <row r="283" spans="1:19" x14ac:dyDescent="0.25">
      <c r="A283" s="57" t="s">
        <v>16</v>
      </c>
      <c r="B283" s="75">
        <f>(B221-B159)/B159</f>
        <v>-0.20161290322580644</v>
      </c>
      <c r="C283" s="75">
        <f t="shared" si="54"/>
        <v>0.10476190476190476</v>
      </c>
      <c r="D283" s="75">
        <f t="shared" si="54"/>
        <v>-0.28409090909090912</v>
      </c>
      <c r="E283" s="75">
        <f t="shared" si="54"/>
        <v>-0.46153846153846156</v>
      </c>
      <c r="F283" s="75">
        <f t="shared" si="54"/>
        <v>-0.36</v>
      </c>
      <c r="G283" s="75">
        <f t="shared" si="54"/>
        <v>-0.28942115768463073</v>
      </c>
      <c r="H283" s="75">
        <f t="shared" si="54"/>
        <v>-0.14054054054054055</v>
      </c>
      <c r="I283" s="75">
        <f t="shared" si="54"/>
        <v>-7.9331941544885182E-2</v>
      </c>
      <c r="J283" s="75">
        <f t="shared" si="54"/>
        <v>4.7619047619047616E-2</v>
      </c>
      <c r="K283" s="75">
        <f t="shared" si="54"/>
        <v>0.34653465346534651</v>
      </c>
      <c r="L283" s="75">
        <f t="shared" si="54"/>
        <v>-0.14974457215836526</v>
      </c>
      <c r="M283" s="13"/>
      <c r="N283" s="13"/>
      <c r="O283" s="13"/>
      <c r="P283" s="13"/>
      <c r="Q283" s="13"/>
      <c r="R283" s="13"/>
      <c r="S283" s="13"/>
    </row>
    <row r="284" spans="1:19" x14ac:dyDescent="0.25">
      <c r="A284" s="57" t="s">
        <v>17</v>
      </c>
      <c r="B284" s="75">
        <f t="shared" ref="B284:L287" si="55">(B222-B160)/B160</f>
        <v>-3.614457831325301E-2</v>
      </c>
      <c r="C284" s="75">
        <f t="shared" si="55"/>
        <v>0.21789883268482491</v>
      </c>
      <c r="D284" s="75">
        <f t="shared" si="55"/>
        <v>-3.90625E-2</v>
      </c>
      <c r="E284" s="75">
        <f t="shared" si="55"/>
        <v>-6.6666666666666666E-2</v>
      </c>
      <c r="F284" s="75">
        <f t="shared" si="55"/>
        <v>0.34146341463414637</v>
      </c>
      <c r="G284" s="75">
        <f t="shared" si="55"/>
        <v>-9.9573257467994308E-3</v>
      </c>
      <c r="H284" s="75">
        <f t="shared" si="55"/>
        <v>-0.10714285714285714</v>
      </c>
      <c r="I284" s="75">
        <f t="shared" si="55"/>
        <v>0.27848101265822783</v>
      </c>
      <c r="J284" s="75">
        <f t="shared" si="55"/>
        <v>2.5510204081632654E-2</v>
      </c>
      <c r="K284" s="75">
        <f t="shared" si="55"/>
        <v>1.4188034188034189</v>
      </c>
      <c r="L284" s="75">
        <f t="shared" si="55"/>
        <v>6.7440574903261469E-2</v>
      </c>
      <c r="M284" s="13"/>
      <c r="N284" s="13"/>
      <c r="O284" s="13"/>
      <c r="P284" s="13"/>
      <c r="Q284" s="13"/>
      <c r="R284" s="13"/>
      <c r="S284" s="13"/>
    </row>
    <row r="285" spans="1:19" x14ac:dyDescent="0.25">
      <c r="A285" s="57" t="s">
        <v>18</v>
      </c>
      <c r="B285" s="75">
        <f t="shared" si="55"/>
        <v>-4.9073610415623435E-2</v>
      </c>
      <c r="C285" s="75">
        <f t="shared" si="55"/>
        <v>-8.0357142857142863E-2</v>
      </c>
      <c r="D285" s="75">
        <f t="shared" si="55"/>
        <v>-0.17703349282296652</v>
      </c>
      <c r="E285" s="75">
        <f t="shared" si="55"/>
        <v>-0.70454545454545459</v>
      </c>
      <c r="F285" s="75">
        <f t="shared" si="55"/>
        <v>0.58666666666666667</v>
      </c>
      <c r="G285" s="75">
        <f t="shared" si="55"/>
        <v>-0.13146997929606624</v>
      </c>
      <c r="H285" s="75">
        <f t="shared" si="55"/>
        <v>0.31489361702127661</v>
      </c>
      <c r="I285" s="75">
        <f t="shared" si="55"/>
        <v>-4.5226130653266333E-2</v>
      </c>
      <c r="J285" s="75">
        <f t="shared" si="55"/>
        <v>-7.4999999999999997E-2</v>
      </c>
      <c r="K285" s="75">
        <f t="shared" si="55"/>
        <v>1.1743589743589744</v>
      </c>
      <c r="L285" s="75">
        <f t="shared" si="55"/>
        <v>-1.4336917562724014E-2</v>
      </c>
      <c r="M285" s="13"/>
      <c r="N285" s="13"/>
      <c r="O285" s="13"/>
      <c r="P285" s="13"/>
      <c r="Q285" s="13"/>
      <c r="R285" s="13"/>
      <c r="S285" s="13"/>
    </row>
    <row r="286" spans="1:19" s="1" customFormat="1" x14ac:dyDescent="0.25">
      <c r="A286" s="17" t="s">
        <v>19</v>
      </c>
      <c r="B286" s="80">
        <f>(B224-B162)/B162</f>
        <v>-8.4971464806594801E-2</v>
      </c>
      <c r="C286" s="80">
        <f t="shared" si="55"/>
        <v>5.730659025787966E-2</v>
      </c>
      <c r="D286" s="80">
        <f t="shared" si="55"/>
        <v>-0.15764705882352942</v>
      </c>
      <c r="E286" s="80">
        <f t="shared" si="55"/>
        <v>-0.5368421052631579</v>
      </c>
      <c r="F286" s="80">
        <f t="shared" si="55"/>
        <v>0.34615384615384615</v>
      </c>
      <c r="G286" s="80">
        <f t="shared" si="55"/>
        <v>-0.12857142857142856</v>
      </c>
      <c r="H286" s="80">
        <f t="shared" si="55"/>
        <v>-9.0395480225988704E-3</v>
      </c>
      <c r="I286" s="80">
        <f t="shared" si="55"/>
        <v>2.6823134953897737E-2</v>
      </c>
      <c r="J286" s="80">
        <f t="shared" si="55"/>
        <v>0</v>
      </c>
      <c r="K286" s="80">
        <f t="shared" si="55"/>
        <v>1.0411622276029056</v>
      </c>
      <c r="L286" s="80">
        <f t="shared" si="55"/>
        <v>-2.5493778821891588E-2</v>
      </c>
    </row>
    <row r="287" spans="1:19" s="1" customFormat="1" ht="14.25" x14ac:dyDescent="0.2">
      <c r="A287" s="81" t="s">
        <v>51</v>
      </c>
      <c r="B287" s="78">
        <f>(B225-B163)/B163</f>
        <v>1.3605150214592274E-2</v>
      </c>
      <c r="C287" s="78">
        <f t="shared" si="55"/>
        <v>0.16276803118908381</v>
      </c>
      <c r="D287" s="78">
        <f t="shared" si="55"/>
        <v>-9.476744186046511E-2</v>
      </c>
      <c r="E287" s="78">
        <f t="shared" si="55"/>
        <v>-0.22739981360671016</v>
      </c>
      <c r="F287" s="78">
        <f t="shared" si="55"/>
        <v>0.50395256916996045</v>
      </c>
      <c r="G287" s="78">
        <f t="shared" si="55"/>
        <v>-9.0099420049710027E-3</v>
      </c>
      <c r="H287" s="78">
        <f t="shared" si="55"/>
        <v>-1.0770168664905507E-2</v>
      </c>
      <c r="I287" s="78">
        <f t="shared" si="55"/>
        <v>3.076366268548679E-3</v>
      </c>
      <c r="J287" s="78">
        <f t="shared" si="55"/>
        <v>9.0595009596928983E-2</v>
      </c>
      <c r="K287" s="78">
        <f t="shared" si="55"/>
        <v>0.76672104404567698</v>
      </c>
      <c r="L287" s="78">
        <f t="shared" si="55"/>
        <v>4.0369578046621425E-2</v>
      </c>
    </row>
    <row r="288" spans="1:19" x14ac:dyDescent="0.25">
      <c r="A288" s="13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51"/>
      <c r="M288" s="13"/>
      <c r="N288" s="13"/>
      <c r="O288" s="13"/>
      <c r="P288" s="13"/>
      <c r="Q288" s="13"/>
      <c r="R288" s="13"/>
      <c r="S288" s="13"/>
    </row>
    <row r="289" spans="1:256" s="56" customFormat="1" ht="20.25" x14ac:dyDescent="0.3">
      <c r="A289" s="153" t="s">
        <v>52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6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3"/>
      <c r="CS289" s="143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3"/>
      <c r="DF289" s="143"/>
      <c r="DG289" s="143"/>
      <c r="DH289" s="143"/>
      <c r="DI289" s="143"/>
      <c r="DJ289" s="143"/>
      <c r="DK289" s="143"/>
      <c r="DL289" s="143"/>
      <c r="DM289" s="143"/>
      <c r="DN289" s="143"/>
      <c r="DO289" s="143"/>
      <c r="DP289" s="143"/>
      <c r="DQ289" s="143"/>
      <c r="DR289" s="143"/>
      <c r="DS289" s="143"/>
      <c r="DT289" s="143"/>
      <c r="DU289" s="143"/>
      <c r="DV289" s="143"/>
      <c r="DW289" s="143"/>
      <c r="DX289" s="143"/>
      <c r="DY289" s="143"/>
      <c r="DZ289" s="143"/>
      <c r="EA289" s="143"/>
      <c r="EB289" s="143"/>
      <c r="EC289" s="143"/>
      <c r="ED289" s="143"/>
      <c r="EE289" s="143"/>
      <c r="EF289" s="143"/>
      <c r="EG289" s="143"/>
      <c r="EH289" s="143"/>
      <c r="EI289" s="143"/>
      <c r="EJ289" s="143"/>
      <c r="EK289" s="143"/>
      <c r="EL289" s="143"/>
      <c r="EM289" s="143"/>
      <c r="EN289" s="143"/>
      <c r="EO289" s="143"/>
      <c r="EP289" s="143"/>
      <c r="EQ289" s="143"/>
      <c r="ER289" s="143"/>
      <c r="ES289" s="143"/>
      <c r="ET289" s="143"/>
      <c r="EU289" s="143"/>
      <c r="EV289" s="143"/>
      <c r="EW289" s="143"/>
      <c r="EX289" s="143"/>
      <c r="EY289" s="143"/>
      <c r="EZ289" s="143"/>
      <c r="FA289" s="143"/>
      <c r="FB289" s="143"/>
      <c r="FC289" s="143"/>
      <c r="FD289" s="143"/>
      <c r="FE289" s="143"/>
      <c r="FF289" s="143"/>
      <c r="FG289" s="143"/>
      <c r="FH289" s="143"/>
      <c r="FI289" s="143"/>
      <c r="FJ289" s="143"/>
      <c r="FK289" s="143"/>
      <c r="FL289" s="143"/>
      <c r="FM289" s="143"/>
      <c r="FN289" s="143"/>
      <c r="FO289" s="143"/>
      <c r="FP289" s="143"/>
      <c r="FQ289" s="143"/>
      <c r="FR289" s="143"/>
      <c r="FS289" s="143"/>
      <c r="FT289" s="143"/>
      <c r="FU289" s="143"/>
      <c r="FV289" s="143"/>
      <c r="FW289" s="143"/>
      <c r="FX289" s="143"/>
      <c r="FY289" s="143"/>
      <c r="FZ289" s="143"/>
      <c r="GA289" s="143"/>
      <c r="GB289" s="143"/>
      <c r="GC289" s="143"/>
      <c r="GD289" s="143"/>
      <c r="GE289" s="143"/>
      <c r="GF289" s="143"/>
      <c r="GG289" s="143"/>
      <c r="GH289" s="143"/>
      <c r="GI289" s="143"/>
      <c r="GJ289" s="143"/>
      <c r="GK289" s="143"/>
      <c r="GL289" s="143"/>
      <c r="GM289" s="143"/>
      <c r="GN289" s="143"/>
      <c r="GO289" s="143"/>
      <c r="GP289" s="143"/>
      <c r="GQ289" s="143"/>
      <c r="GR289" s="143"/>
      <c r="GS289" s="143"/>
      <c r="GT289" s="143"/>
      <c r="GU289" s="143"/>
      <c r="GV289" s="143"/>
      <c r="GW289" s="143"/>
      <c r="GX289" s="143"/>
      <c r="GY289" s="143"/>
      <c r="GZ289" s="143"/>
      <c r="HA289" s="143"/>
      <c r="HB289" s="143"/>
      <c r="HC289" s="143"/>
      <c r="HD289" s="143"/>
      <c r="HE289" s="143"/>
      <c r="HF289" s="143"/>
      <c r="HG289" s="143"/>
      <c r="HH289" s="143"/>
      <c r="HI289" s="143"/>
      <c r="HJ289" s="143"/>
      <c r="HK289" s="143"/>
      <c r="HL289" s="143"/>
      <c r="HM289" s="143"/>
      <c r="HN289" s="143"/>
      <c r="HO289" s="143"/>
      <c r="HP289" s="143"/>
      <c r="HQ289" s="143"/>
      <c r="HR289" s="143"/>
      <c r="HS289" s="143"/>
      <c r="HT289" s="143"/>
      <c r="HU289" s="143"/>
      <c r="HV289" s="143"/>
      <c r="HW289" s="143"/>
      <c r="HX289" s="143"/>
      <c r="HY289" s="143"/>
      <c r="HZ289" s="143"/>
      <c r="IA289" s="143"/>
      <c r="IB289" s="143"/>
      <c r="IC289" s="143"/>
      <c r="ID289" s="143"/>
      <c r="IE289" s="143"/>
      <c r="IF289" s="143"/>
      <c r="IG289" s="143"/>
      <c r="IH289" s="143"/>
      <c r="II289" s="143"/>
      <c r="IJ289" s="143"/>
      <c r="IK289" s="143"/>
      <c r="IL289" s="143"/>
      <c r="IM289" s="143"/>
      <c r="IN289" s="143"/>
      <c r="IO289" s="143"/>
      <c r="IP289" s="143"/>
      <c r="IQ289" s="143"/>
      <c r="IR289" s="143"/>
      <c r="IS289" s="143"/>
      <c r="IT289" s="143"/>
      <c r="IU289" s="143"/>
      <c r="IV289" s="143"/>
    </row>
    <row r="290" spans="1:256" s="24" customFormat="1" ht="18.75" x14ac:dyDescent="0.25">
      <c r="A290" s="57" t="s">
        <v>22</v>
      </c>
      <c r="B290" s="4" t="s">
        <v>53</v>
      </c>
      <c r="C290" s="4" t="s">
        <v>54</v>
      </c>
      <c r="D290" s="4" t="s">
        <v>55</v>
      </c>
      <c r="E290" s="4" t="s">
        <v>56</v>
      </c>
      <c r="F290" s="4" t="s">
        <v>57</v>
      </c>
      <c r="G290" s="4" t="s">
        <v>37</v>
      </c>
      <c r="H290" s="83" t="s">
        <v>58</v>
      </c>
      <c r="I290" s="84" t="s">
        <v>59</v>
      </c>
      <c r="J290" s="85" t="s">
        <v>60</v>
      </c>
      <c r="K290" s="86" t="s">
        <v>61</v>
      </c>
      <c r="L290" s="87" t="s">
        <v>62</v>
      </c>
      <c r="M290" s="88" t="s">
        <v>63</v>
      </c>
      <c r="N290" s="89" t="s">
        <v>64</v>
      </c>
      <c r="O290" s="90" t="s">
        <v>65</v>
      </c>
    </row>
    <row r="291" spans="1:256" s="34" customFormat="1" x14ac:dyDescent="0.25">
      <c r="A291" s="57" t="s">
        <v>4</v>
      </c>
      <c r="B291" s="91">
        <f>'[4]data entry'!B114</f>
        <v>1037</v>
      </c>
      <c r="C291" s="91">
        <f>'[4]data entry'!C114</f>
        <v>2088</v>
      </c>
      <c r="D291" s="91">
        <f>'[4]data entry'!D114</f>
        <v>1421</v>
      </c>
      <c r="E291" s="91">
        <f>'[4]data entry'!E114</f>
        <v>205</v>
      </c>
      <c r="F291" s="91">
        <f>'[4]data entry'!F114</f>
        <v>456</v>
      </c>
      <c r="G291" s="92">
        <f>'[4]data entry'!G114</f>
        <v>5207</v>
      </c>
      <c r="H291" s="93">
        <f t="shared" ref="H291:H307" si="56">(B291*2+C291*5.5+D291*11.5+E291*19+F291*23)/G291</f>
        <v>8.5044171307854803</v>
      </c>
      <c r="I291" s="94">
        <f>[3]summary!H291</f>
        <v>8.5612141992739001</v>
      </c>
      <c r="J291" s="95">
        <f>[2]summary!H291</f>
        <v>8.6655206286836943</v>
      </c>
      <c r="K291" s="96">
        <f>[1]summary!$H$291</f>
        <v>7.3554850897314799</v>
      </c>
      <c r="L291" s="97">
        <v>8.5672790466732867</v>
      </c>
      <c r="M291" s="98">
        <v>8.7992633517495396</v>
      </c>
      <c r="N291" s="99">
        <v>8.1843886462882089</v>
      </c>
      <c r="O291" s="100">
        <v>9.6352663016426074</v>
      </c>
      <c r="P291" s="36"/>
      <c r="Q291" s="36"/>
      <c r="R291" s="36"/>
      <c r="S291" s="36"/>
      <c r="T291" s="36"/>
    </row>
    <row r="292" spans="1:256" s="34" customFormat="1" x14ac:dyDescent="0.25">
      <c r="A292" s="57" t="s">
        <v>5</v>
      </c>
      <c r="B292" s="91">
        <f>'[4]data entry'!B119</f>
        <v>1079</v>
      </c>
      <c r="C292" s="91">
        <f>'[4]data entry'!C119</f>
        <v>2499</v>
      </c>
      <c r="D292" s="91">
        <f>'[4]data entry'!D119</f>
        <v>1716</v>
      </c>
      <c r="E292" s="91">
        <f>'[4]data entry'!E119</f>
        <v>245</v>
      </c>
      <c r="F292" s="91">
        <f>'[4]data entry'!F119</f>
        <v>353</v>
      </c>
      <c r="G292" s="92">
        <f>'[4]data entry'!G119</f>
        <v>5892</v>
      </c>
      <c r="H292" s="93">
        <f t="shared" si="56"/>
        <v>8.2163102511880517</v>
      </c>
      <c r="I292" s="94">
        <f>[3]summary!H292</f>
        <v>8.2787392967753686</v>
      </c>
      <c r="J292" s="95">
        <f>[2]summary!H292</f>
        <v>8.098509126375923</v>
      </c>
      <c r="K292" s="96">
        <f>[1]summary!$H$292</f>
        <v>7.5110850286906627</v>
      </c>
      <c r="L292" s="97">
        <v>8.2995060619667722</v>
      </c>
      <c r="M292" s="98">
        <v>8.6119523195876297</v>
      </c>
      <c r="N292" s="99">
        <v>7.973934927197555</v>
      </c>
      <c r="O292" s="100">
        <v>9.7558320373250389</v>
      </c>
      <c r="P292" s="36"/>
      <c r="Q292" s="36"/>
      <c r="R292" s="36"/>
      <c r="S292" s="36"/>
      <c r="T292" s="36"/>
    </row>
    <row r="293" spans="1:256" s="34" customFormat="1" x14ac:dyDescent="0.25">
      <c r="A293" s="57" t="s">
        <v>46</v>
      </c>
      <c r="B293" s="91">
        <f>'[4]data entry'!B124</f>
        <v>1238</v>
      </c>
      <c r="C293" s="91">
        <f>'[4]data entry'!C124</f>
        <v>3487</v>
      </c>
      <c r="D293" s="91">
        <f>'[4]data entry'!D124</f>
        <v>1755</v>
      </c>
      <c r="E293" s="91">
        <f>'[4]data entry'!E124</f>
        <v>219</v>
      </c>
      <c r="F293" s="91">
        <f>'[4]data entry'!F124</f>
        <v>270</v>
      </c>
      <c r="G293" s="92">
        <f>'[4]data entry'!G124</f>
        <v>6969</v>
      </c>
      <c r="H293" s="93">
        <f t="shared" si="56"/>
        <v>7.4914621896972307</v>
      </c>
      <c r="I293" s="94">
        <f>[3]summary!H293</f>
        <v>7.8276163808190411</v>
      </c>
      <c r="J293" s="95">
        <f>[2]summary!H293</f>
        <v>7.432571631541558</v>
      </c>
      <c r="K293" s="96">
        <f>[1]summary!$H$293</f>
        <v>6.8695300656897427</v>
      </c>
      <c r="L293" s="97">
        <v>7.6423944026949986</v>
      </c>
      <c r="M293" s="98">
        <v>8.0749606974417603</v>
      </c>
      <c r="N293" s="99">
        <v>7.5809955525145396</v>
      </c>
      <c r="O293" s="100">
        <v>8.9002028397565915</v>
      </c>
      <c r="P293" s="36"/>
      <c r="Q293" s="36"/>
      <c r="R293" s="36"/>
      <c r="S293" s="36"/>
      <c r="T293" s="36"/>
    </row>
    <row r="294" spans="1:256" s="24" customFormat="1" x14ac:dyDescent="0.25">
      <c r="A294" s="17" t="s">
        <v>7</v>
      </c>
      <c r="B294" s="101">
        <f t="shared" ref="B294:G294" si="57">SUM(B291:B293)</f>
        <v>3354</v>
      </c>
      <c r="C294" s="101">
        <f t="shared" si="57"/>
        <v>8074</v>
      </c>
      <c r="D294" s="101">
        <f t="shared" si="57"/>
        <v>4892</v>
      </c>
      <c r="E294" s="101">
        <f t="shared" si="57"/>
        <v>669</v>
      </c>
      <c r="F294" s="101">
        <f t="shared" si="57"/>
        <v>1079</v>
      </c>
      <c r="G294" s="101">
        <f t="shared" si="57"/>
        <v>18068</v>
      </c>
      <c r="H294" s="102">
        <f t="shared" si="56"/>
        <v>8.0197586893956174</v>
      </c>
      <c r="I294" s="103">
        <f>[3]summary!H294</f>
        <v>8.2058969123197816</v>
      </c>
      <c r="J294" s="104">
        <f>[2]summary!H294</f>
        <v>7.9990566471860474</v>
      </c>
      <c r="K294" s="105">
        <f>[1]summary!$H$294</f>
        <v>7.2107191479138306</v>
      </c>
      <c r="L294" s="106">
        <v>8.1305464507607255</v>
      </c>
      <c r="M294" s="107">
        <v>8.4649047491279852</v>
      </c>
      <c r="N294" s="108">
        <v>7.8905497529551569</v>
      </c>
      <c r="O294" s="109">
        <v>9.4061640270652092</v>
      </c>
      <c r="P294" s="43"/>
      <c r="Q294" s="43"/>
      <c r="R294" s="43"/>
      <c r="S294" s="43"/>
    </row>
    <row r="295" spans="1:256" s="34" customFormat="1" x14ac:dyDescent="0.25">
      <c r="A295" s="57" t="s">
        <v>47</v>
      </c>
      <c r="B295" s="91">
        <f>'[4]data entry'!B133</f>
        <v>1281</v>
      </c>
      <c r="C295" s="91">
        <f>'[4]data entry'!C133</f>
        <v>3031</v>
      </c>
      <c r="D295" s="91">
        <f>'[4]data entry'!D133</f>
        <v>1346</v>
      </c>
      <c r="E295" s="91">
        <f>'[4]data entry'!E133</f>
        <v>140</v>
      </c>
      <c r="F295" s="91">
        <f>'[4]data entry'!F133</f>
        <v>200</v>
      </c>
      <c r="G295" s="92">
        <f>'[4]data entry'!G133</f>
        <v>5998</v>
      </c>
      <c r="H295" s="93">
        <f t="shared" si="56"/>
        <v>6.9975825275091701</v>
      </c>
      <c r="I295" s="94">
        <f>[3]summary!H295</f>
        <v>7.5451288176079165</v>
      </c>
      <c r="J295" s="95">
        <f>[2]summary!H295</f>
        <v>7.2834523439925487</v>
      </c>
      <c r="K295" s="96">
        <f>[1]summary!$H$295</f>
        <v>6.9590873836608065</v>
      </c>
      <c r="L295" s="97">
        <v>7.6349499523355577</v>
      </c>
      <c r="M295" s="98">
        <v>7.3623508255680887</v>
      </c>
      <c r="N295" s="99">
        <v>6.8058284762697756</v>
      </c>
      <c r="O295" s="100">
        <v>8.6774597869229169</v>
      </c>
      <c r="P295" s="43"/>
      <c r="Q295" s="43"/>
      <c r="R295" s="43"/>
      <c r="S295" s="43"/>
    </row>
    <row r="296" spans="1:256" s="34" customFormat="1" x14ac:dyDescent="0.25">
      <c r="A296" s="57" t="s">
        <v>9</v>
      </c>
      <c r="B296" s="91">
        <f>'[4]data entry'!B138</f>
        <v>1639</v>
      </c>
      <c r="C296" s="91">
        <f>'[4]data entry'!C138</f>
        <v>2430</v>
      </c>
      <c r="D296" s="91">
        <f>'[4]data entry'!D138</f>
        <v>885</v>
      </c>
      <c r="E296" s="91">
        <f>'[4]data entry'!E138</f>
        <v>81</v>
      </c>
      <c r="F296" s="91">
        <f>'[4]data entry'!F138</f>
        <v>251</v>
      </c>
      <c r="G296" s="92">
        <f>'[4]data entry'!G138</f>
        <v>5286</v>
      </c>
      <c r="H296" s="93">
        <f t="shared" si="56"/>
        <v>6.4571509648127128</v>
      </c>
      <c r="I296" s="94">
        <f>[3]summary!H296</f>
        <v>7.0877354157096919</v>
      </c>
      <c r="J296" s="95">
        <f>[2]summary!H296</f>
        <v>6.5312401138880105</v>
      </c>
      <c r="K296" s="96">
        <f>[1]summary!$H$296</f>
        <v>6.964601129289127</v>
      </c>
      <c r="L296" s="97">
        <v>7.1620785648004945</v>
      </c>
      <c r="M296" s="98">
        <v>7.1504115962777384</v>
      </c>
      <c r="N296" s="99">
        <v>6.7797270955165692</v>
      </c>
      <c r="O296" s="100">
        <v>7.8727969348659004</v>
      </c>
      <c r="P296" s="43"/>
      <c r="Q296" s="43"/>
      <c r="R296" s="43"/>
      <c r="S296" s="43"/>
    </row>
    <row r="297" spans="1:256" s="34" customFormat="1" x14ac:dyDescent="0.25">
      <c r="A297" s="57" t="s">
        <v>48</v>
      </c>
      <c r="B297" s="91">
        <f>'[4]data entry'!B143</f>
        <v>939</v>
      </c>
      <c r="C297" s="91">
        <f>'[4]data entry'!C143</f>
        <v>2238</v>
      </c>
      <c r="D297" s="91">
        <f>'[4]data entry'!D143</f>
        <v>808</v>
      </c>
      <c r="E297" s="91">
        <f>'[4]data entry'!E143</f>
        <v>81</v>
      </c>
      <c r="F297" s="91">
        <f>'[4]data entry'!F143</f>
        <v>318</v>
      </c>
      <c r="G297" s="92">
        <f>'[4]data entry'!G143</f>
        <v>4384</v>
      </c>
      <c r="H297" s="93">
        <f t="shared" si="56"/>
        <v>7.375</v>
      </c>
      <c r="I297" s="94">
        <f>[3]summary!H297</f>
        <v>7.5903225806451609</v>
      </c>
      <c r="J297" s="95">
        <f>[2]summary!H297</f>
        <v>7.5524536321483771</v>
      </c>
      <c r="K297" s="96">
        <f>[1]summary!$H$297</f>
        <v>7.3229183978726944</v>
      </c>
      <c r="L297" s="97">
        <v>7.4819503849443967</v>
      </c>
      <c r="M297" s="98">
        <v>7.5441670163659253</v>
      </c>
      <c r="N297" s="99">
        <v>7.2129467633091728</v>
      </c>
      <c r="O297" s="100">
        <v>8.2398458345686336</v>
      </c>
      <c r="P297" s="43"/>
      <c r="Q297" s="43"/>
      <c r="R297" s="43"/>
      <c r="S297" s="43"/>
    </row>
    <row r="298" spans="1:256" s="24" customFormat="1" x14ac:dyDescent="0.25">
      <c r="A298" s="17" t="s">
        <v>11</v>
      </c>
      <c r="B298" s="101">
        <f t="shared" ref="B298:G298" si="58">SUM(B295:B297)</f>
        <v>3859</v>
      </c>
      <c r="C298" s="101">
        <f t="shared" si="58"/>
        <v>7699</v>
      </c>
      <c r="D298" s="101">
        <f t="shared" si="58"/>
        <v>3039</v>
      </c>
      <c r="E298" s="101">
        <f t="shared" si="58"/>
        <v>302</v>
      </c>
      <c r="F298" s="101">
        <f t="shared" si="58"/>
        <v>769</v>
      </c>
      <c r="G298" s="101">
        <f t="shared" si="58"/>
        <v>15668</v>
      </c>
      <c r="H298" s="102">
        <f t="shared" si="56"/>
        <v>6.9208577993362264</v>
      </c>
      <c r="I298" s="103">
        <f>[3]summary!H298</f>
        <v>7.4217794572311924</v>
      </c>
      <c r="J298" s="104">
        <f>[2]summary!H298</f>
        <v>7.0959866220735783</v>
      </c>
      <c r="K298" s="105">
        <f>[1]summary!$H$298</f>
        <v>7.0668925459825749</v>
      </c>
      <c r="L298" s="106">
        <v>7.4440660773800902</v>
      </c>
      <c r="M298" s="107">
        <v>7.3430574949911964</v>
      </c>
      <c r="N298" s="108">
        <v>6.904598308668076</v>
      </c>
      <c r="O298" s="109">
        <v>8.2943271221532093</v>
      </c>
      <c r="P298" s="43"/>
      <c r="Q298" s="43"/>
      <c r="R298" s="43"/>
      <c r="S298" s="43"/>
    </row>
    <row r="299" spans="1:256" s="34" customFormat="1" x14ac:dyDescent="0.25">
      <c r="A299" s="57" t="s">
        <v>49</v>
      </c>
      <c r="B299" s="91">
        <f>'[4]data entry'!B152</f>
        <v>1351</v>
      </c>
      <c r="C299" s="91">
        <f>'[4]data entry'!C152</f>
        <v>2452</v>
      </c>
      <c r="D299" s="91">
        <f>'[4]data entry'!D152</f>
        <v>1537</v>
      </c>
      <c r="E299" s="91">
        <f>'[4]data entry'!E152</f>
        <v>349</v>
      </c>
      <c r="F299" s="91">
        <f>'[4]data entry'!F152</f>
        <v>709</v>
      </c>
      <c r="G299" s="92">
        <f>'[4]data entry'!G152</f>
        <v>6398</v>
      </c>
      <c r="H299" s="93">
        <f t="shared" si="56"/>
        <v>8.87800875273523</v>
      </c>
      <c r="I299" s="94">
        <f>[3]summary!H299</f>
        <v>9.2351453855878631</v>
      </c>
      <c r="J299" s="95">
        <f>[2]summary!H299</f>
        <v>8.6036042504307861</v>
      </c>
      <c r="K299" s="96">
        <f>[1]summary!$H$299</f>
        <v>9.0833333333333339</v>
      </c>
      <c r="L299" s="97">
        <v>9.2593351548269585</v>
      </c>
      <c r="M299" s="98">
        <v>9.0201050385688504</v>
      </c>
      <c r="N299" s="99">
        <v>8.1079307201458519</v>
      </c>
      <c r="O299" s="100">
        <v>9.3012989872302949</v>
      </c>
      <c r="P299" s="43"/>
      <c r="Q299" s="43"/>
      <c r="R299" s="43"/>
      <c r="S299" s="43"/>
    </row>
    <row r="300" spans="1:256" s="34" customFormat="1" x14ac:dyDescent="0.25">
      <c r="A300" s="57" t="s">
        <v>50</v>
      </c>
      <c r="B300" s="91">
        <f>'[4]data entry'!B157</f>
        <v>1221</v>
      </c>
      <c r="C300" s="91">
        <f>'[4]data entry'!C157</f>
        <v>1762</v>
      </c>
      <c r="D300" s="91">
        <f>'[4]data entry'!D157</f>
        <v>1099</v>
      </c>
      <c r="E300" s="91">
        <f>'[4]data entry'!E157</f>
        <v>182</v>
      </c>
      <c r="F300" s="91">
        <f>'[4]data entry'!F157</f>
        <v>379</v>
      </c>
      <c r="G300" s="92">
        <f>'[4]data entry'!G157</f>
        <v>4643</v>
      </c>
      <c r="H300" s="93">
        <f t="shared" si="56"/>
        <v>7.9574628472970064</v>
      </c>
      <c r="I300" s="94">
        <f>[3]summary!H300</f>
        <v>7.6675660588016372</v>
      </c>
      <c r="J300" s="95">
        <f>[2]summary!H300</f>
        <v>7.4079621294428062</v>
      </c>
      <c r="K300" s="96">
        <f>[1]summary!$H$300</f>
        <v>7.8929860008659256</v>
      </c>
      <c r="L300" s="97">
        <v>7.9965494577719358</v>
      </c>
      <c r="M300" s="98">
        <v>7.9726457399103143</v>
      </c>
      <c r="N300" s="99">
        <v>7.2634243994347623</v>
      </c>
      <c r="O300" s="100">
        <v>8.2673755186721998</v>
      </c>
      <c r="P300" s="43"/>
      <c r="Q300" s="43"/>
      <c r="R300" s="43"/>
      <c r="S300" s="43"/>
    </row>
    <row r="301" spans="1:256" s="34" customFormat="1" x14ac:dyDescent="0.25">
      <c r="A301" s="57" t="s">
        <v>14</v>
      </c>
      <c r="B301" s="91">
        <f>'[4]data entry'!B162</f>
        <v>648</v>
      </c>
      <c r="C301" s="91">
        <f>'[4]data entry'!C162</f>
        <v>533</v>
      </c>
      <c r="D301" s="91">
        <f>'[4]data entry'!D162</f>
        <v>305</v>
      </c>
      <c r="E301" s="91">
        <f>'[4]data entry'!E162</f>
        <v>48</v>
      </c>
      <c r="F301" s="91">
        <f>'[4]data entry'!F162</f>
        <v>229</v>
      </c>
      <c r="G301" s="92">
        <f>'[4]data entry'!G162</f>
        <v>1763</v>
      </c>
      <c r="H301" s="93">
        <f t="shared" si="56"/>
        <v>7.8922291548496881</v>
      </c>
      <c r="I301" s="94">
        <f>[3]summary!H301</f>
        <v>6.9361078546307153</v>
      </c>
      <c r="J301" s="95">
        <f>[2]summary!H301</f>
        <v>9.012835820895523</v>
      </c>
      <c r="K301" s="96">
        <f>[1]summary!$H$301</f>
        <v>8.6434621492853356</v>
      </c>
      <c r="L301" s="97">
        <v>7.9997723132969032</v>
      </c>
      <c r="M301" s="98">
        <v>7.5291803278688523</v>
      </c>
      <c r="N301" s="99">
        <v>7.395161290322581</v>
      </c>
      <c r="O301" s="100">
        <v>7.8779731127197516</v>
      </c>
      <c r="P301" s="43"/>
      <c r="Q301" s="43"/>
      <c r="R301" s="43"/>
      <c r="S301" s="43"/>
    </row>
    <row r="302" spans="1:256" s="34" customFormat="1" x14ac:dyDescent="0.25">
      <c r="A302" s="17" t="s">
        <v>15</v>
      </c>
      <c r="B302" s="50">
        <f t="shared" ref="B302:G302" si="59">SUM(B299:B301)</f>
        <v>3220</v>
      </c>
      <c r="C302" s="50">
        <f t="shared" si="59"/>
        <v>4747</v>
      </c>
      <c r="D302" s="50">
        <f t="shared" si="59"/>
        <v>2941</v>
      </c>
      <c r="E302" s="50">
        <f t="shared" si="59"/>
        <v>579</v>
      </c>
      <c r="F302" s="50">
        <f t="shared" si="59"/>
        <v>1317</v>
      </c>
      <c r="G302" s="50">
        <f t="shared" si="59"/>
        <v>12804</v>
      </c>
      <c r="H302" s="102">
        <f t="shared" si="56"/>
        <v>8.4084661043423932</v>
      </c>
      <c r="I302" s="103">
        <f>[3]summary!H302</f>
        <v>8.2565982404692075</v>
      </c>
      <c r="J302" s="104">
        <f>[2]summary!H302</f>
        <v>8.1382774167882239</v>
      </c>
      <c r="K302" s="105">
        <f>[1]summary!$H$302</f>
        <v>8.5070458296305702</v>
      </c>
      <c r="L302" s="106">
        <v>8.5564895763281772</v>
      </c>
      <c r="M302" s="107">
        <v>8.445065408180163</v>
      </c>
      <c r="N302" s="108">
        <v>7.7022641855348795</v>
      </c>
      <c r="O302" s="109">
        <v>8.7286171916711162</v>
      </c>
      <c r="P302" s="43"/>
      <c r="Q302" s="43"/>
      <c r="R302" s="43"/>
      <c r="S302" s="43"/>
    </row>
    <row r="303" spans="1:256" s="34" customFormat="1" x14ac:dyDescent="0.25">
      <c r="A303" s="57" t="s">
        <v>16</v>
      </c>
      <c r="B303" s="11">
        <f>'[4]data entry'!B171</f>
        <v>879</v>
      </c>
      <c r="C303" s="11">
        <f>'[4]data entry'!C171</f>
        <v>1237</v>
      </c>
      <c r="D303" s="11">
        <f>'[4]data entry'!D171</f>
        <v>518</v>
      </c>
      <c r="E303" s="11">
        <f>'[4]data entry'!E171</f>
        <v>70</v>
      </c>
      <c r="F303" s="11">
        <f>'[4]data entry'!F171</f>
        <v>252</v>
      </c>
      <c r="G303" s="74">
        <f>'[4]data entry'!G171</f>
        <v>2956</v>
      </c>
      <c r="H303" s="93">
        <f t="shared" si="56"/>
        <v>7.3222259810554799</v>
      </c>
      <c r="I303" s="94">
        <f>[3]summary!H303</f>
        <v>6.9586264656616414</v>
      </c>
      <c r="J303" s="95">
        <f>[2]summary!H303</f>
        <v>8.1351293103448281</v>
      </c>
      <c r="K303" s="96">
        <f>[1]summary!$H$303</f>
        <v>8.1194239550403928</v>
      </c>
      <c r="L303" s="97">
        <v>8.2115001989653802</v>
      </c>
      <c r="M303" s="98">
        <v>8.3041089345437165</v>
      </c>
      <c r="N303" s="99">
        <v>8.5726238286479255</v>
      </c>
      <c r="O303" s="100">
        <v>7.86857476635514</v>
      </c>
      <c r="P303" s="43"/>
      <c r="Q303" s="43"/>
      <c r="R303" s="43"/>
      <c r="S303" s="43"/>
    </row>
    <row r="304" spans="1:256" s="34" customFormat="1" x14ac:dyDescent="0.25">
      <c r="A304" s="57" t="s">
        <v>17</v>
      </c>
      <c r="B304" s="11">
        <f>'[4]data entry'!B176</f>
        <v>1305</v>
      </c>
      <c r="C304" s="11">
        <f>'[4]data entry'!C176</f>
        <v>2507</v>
      </c>
      <c r="D304" s="11">
        <f>'[4]data entry'!D176</f>
        <v>985</v>
      </c>
      <c r="E304" s="11">
        <f>'[4]data entry'!E176</f>
        <v>129</v>
      </c>
      <c r="F304" s="11">
        <f>'[4]data entry'!F176</f>
        <v>287</v>
      </c>
      <c r="G304" s="74">
        <f>'[4]data entry'!G176</f>
        <v>5213</v>
      </c>
      <c r="H304" s="93">
        <f t="shared" si="56"/>
        <v>7.055054671014771</v>
      </c>
      <c r="I304" s="94">
        <f>[3]summary!H304</f>
        <v>7.2140951990151825</v>
      </c>
      <c r="J304" s="95">
        <f>[2]summary!H304</f>
        <v>7.3684751335799428</v>
      </c>
      <c r="K304" s="96">
        <f>[1]summary!$H$304</f>
        <v>7.2649678377041065</v>
      </c>
      <c r="L304" s="97">
        <v>6.8335194639438415</v>
      </c>
      <c r="M304" s="98">
        <v>7.1221093202522772</v>
      </c>
      <c r="N304" s="99">
        <v>7.6010204081632651</v>
      </c>
      <c r="O304" s="100">
        <v>7.2501651618586216</v>
      </c>
      <c r="P304" s="63"/>
      <c r="Q304" s="63"/>
      <c r="R304" s="31"/>
      <c r="S304" s="43"/>
    </row>
    <row r="305" spans="1:33" s="34" customFormat="1" x14ac:dyDescent="0.25">
      <c r="A305" s="57" t="s">
        <v>18</v>
      </c>
      <c r="B305" s="11">
        <f>'[4]data entry'!B181</f>
        <v>1185</v>
      </c>
      <c r="C305" s="11">
        <f>'[4]data entry'!C181</f>
        <v>2801</v>
      </c>
      <c r="D305" s="11">
        <f>'[4]data entry'!D181</f>
        <v>2386</v>
      </c>
      <c r="E305" s="11">
        <f>'[4]data entry'!E181</f>
        <v>369</v>
      </c>
      <c r="F305" s="11">
        <f>'[4]data entry'!F181</f>
        <v>548</v>
      </c>
      <c r="G305" s="74">
        <f>'[4]data entry'!G181</f>
        <v>7289</v>
      </c>
      <c r="H305" s="93">
        <f t="shared" si="56"/>
        <v>8.8941555768966936</v>
      </c>
      <c r="I305" s="94">
        <f>[3]summary!H305</f>
        <v>9.1389013285565017</v>
      </c>
      <c r="J305" s="95">
        <f>[2]summary!H305</f>
        <v>9.7724621689785618</v>
      </c>
      <c r="K305" s="96">
        <f>[1]summary!$H$305</f>
        <v>9.1361163992385102</v>
      </c>
      <c r="L305" s="97">
        <v>8.5347740908534337</v>
      </c>
      <c r="M305" s="98">
        <v>9.0445837441893229</v>
      </c>
      <c r="N305" s="99">
        <v>9.6837726879861705</v>
      </c>
      <c r="O305" s="100">
        <v>9.1481032392170452</v>
      </c>
      <c r="P305" s="31"/>
      <c r="Q305" s="110"/>
      <c r="R305" s="31"/>
      <c r="S305" s="43"/>
    </row>
    <row r="306" spans="1:33" s="34" customFormat="1" x14ac:dyDescent="0.25">
      <c r="A306" s="17" t="s">
        <v>19</v>
      </c>
      <c r="B306" s="50">
        <f t="shared" ref="B306:G306" si="60">SUM(B303:B305)</f>
        <v>3369</v>
      </c>
      <c r="C306" s="50">
        <f t="shared" si="60"/>
        <v>6545</v>
      </c>
      <c r="D306" s="50">
        <f t="shared" si="60"/>
        <v>3889</v>
      </c>
      <c r="E306" s="50">
        <f t="shared" si="60"/>
        <v>568</v>
      </c>
      <c r="F306" s="50">
        <f t="shared" si="60"/>
        <v>1087</v>
      </c>
      <c r="G306" s="50">
        <f t="shared" si="60"/>
        <v>15458</v>
      </c>
      <c r="H306" s="111">
        <f t="shared" si="56"/>
        <v>7.9733471341700088</v>
      </c>
      <c r="I306" s="103">
        <f>[3]summary!H306</f>
        <v>8.0474309657920049</v>
      </c>
      <c r="J306" s="104">
        <f>[2]summary!H306</f>
        <v>8.6271249076127123</v>
      </c>
      <c r="K306" s="105">
        <f>[1]summary!$H$306</f>
        <v>8.2606062469257253</v>
      </c>
      <c r="L306" s="106">
        <v>7.8576528203917864</v>
      </c>
      <c r="M306" s="107">
        <v>8.2040939597315443</v>
      </c>
      <c r="N306" s="108">
        <v>8.6540543106722367</v>
      </c>
      <c r="O306" s="109">
        <v>8.2492931980708466</v>
      </c>
      <c r="P306" s="31"/>
      <c r="Q306" s="31"/>
      <c r="R306" s="31"/>
      <c r="S306" s="43"/>
    </row>
    <row r="307" spans="1:33" s="24" customFormat="1" x14ac:dyDescent="0.25">
      <c r="A307" s="112" t="s">
        <v>51</v>
      </c>
      <c r="B307" s="29">
        <f t="shared" ref="B307:G307" si="61">B306+B302+B298+B294</f>
        <v>13802</v>
      </c>
      <c r="C307" s="29">
        <f t="shared" si="61"/>
        <v>27065</v>
      </c>
      <c r="D307" s="29">
        <f t="shared" si="61"/>
        <v>14761</v>
      </c>
      <c r="E307" s="29">
        <f t="shared" si="61"/>
        <v>2118</v>
      </c>
      <c r="F307" s="29">
        <f t="shared" si="61"/>
        <v>4252</v>
      </c>
      <c r="G307" s="29">
        <f t="shared" si="61"/>
        <v>61998</v>
      </c>
      <c r="H307" s="113">
        <f t="shared" si="56"/>
        <v>7.810751959740637</v>
      </c>
      <c r="I307" s="114">
        <f>[3]summary!H307</f>
        <v>7.9799537061028483</v>
      </c>
      <c r="J307" s="115">
        <f>[2]summary!H307</f>
        <v>7.9169925164389383</v>
      </c>
      <c r="K307" s="116">
        <f>[1]summary!$H$307</f>
        <v>7.6553469324679337</v>
      </c>
      <c r="L307" s="117">
        <v>7.9591773800060306</v>
      </c>
      <c r="M307" s="118">
        <v>8.1008230784098956</v>
      </c>
      <c r="N307" s="119"/>
      <c r="O307" s="120">
        <v>8.5350101246935957</v>
      </c>
      <c r="P307" s="31"/>
      <c r="Q307" s="31"/>
      <c r="R307" s="31"/>
      <c r="S307" s="43"/>
    </row>
    <row r="308" spans="1:33" s="24" customFormat="1" x14ac:dyDescent="0.25">
      <c r="A308" s="34"/>
      <c r="B308" s="121"/>
      <c r="C308" s="121"/>
      <c r="D308" s="121"/>
      <c r="E308" s="121"/>
      <c r="F308" s="121"/>
      <c r="G308" s="121"/>
      <c r="H308" s="122"/>
      <c r="I308" s="34"/>
      <c r="J308" s="34"/>
      <c r="K308" s="34"/>
      <c r="L308" s="34"/>
      <c r="M308" s="43"/>
      <c r="N308" s="31"/>
      <c r="O308" s="31"/>
      <c r="P308" s="31"/>
      <c r="Q308" s="31"/>
      <c r="R308" s="43"/>
    </row>
    <row r="309" spans="1:33" s="34" customFormat="1" x14ac:dyDescent="0.25">
      <c r="B309" s="36"/>
      <c r="C309" s="36"/>
      <c r="D309" s="36"/>
      <c r="E309" s="36"/>
      <c r="F309" s="36"/>
      <c r="G309" s="36"/>
      <c r="I309" s="123"/>
      <c r="K309" s="124"/>
      <c r="L309" s="124"/>
    </row>
    <row r="310" spans="1:33" s="125" customFormat="1" ht="20.25" x14ac:dyDescent="0.3">
      <c r="A310" s="144" t="s">
        <v>66</v>
      </c>
      <c r="B310" s="145"/>
      <c r="C310" s="145"/>
      <c r="D310" s="145"/>
      <c r="E310" s="145"/>
      <c r="F310" s="146"/>
      <c r="G310" s="147" t="s">
        <v>67</v>
      </c>
      <c r="H310" s="148"/>
      <c r="I310" s="148"/>
      <c r="J310" s="148"/>
      <c r="K310" s="149"/>
      <c r="L310" s="150" t="s">
        <v>68</v>
      </c>
      <c r="M310" s="151"/>
      <c r="N310" s="151"/>
      <c r="O310" s="151"/>
      <c r="P310" s="152"/>
      <c r="R310" s="126"/>
      <c r="S310" s="127"/>
      <c r="T310" s="127"/>
      <c r="U310" s="127"/>
      <c r="V310" s="127"/>
      <c r="W310" s="127"/>
      <c r="X310" s="68"/>
      <c r="Y310" s="127"/>
      <c r="Z310" s="127"/>
      <c r="AA310" s="127"/>
      <c r="AB310" s="127"/>
      <c r="AC310" s="127"/>
      <c r="AD310" s="127"/>
      <c r="AE310" s="127"/>
      <c r="AF310" s="127"/>
      <c r="AG310" s="127"/>
    </row>
    <row r="311" spans="1:33" ht="29.25" x14ac:dyDescent="0.25">
      <c r="A311" s="57" t="s">
        <v>22</v>
      </c>
      <c r="B311" s="4" t="s">
        <v>69</v>
      </c>
      <c r="C311" s="4" t="s">
        <v>70</v>
      </c>
      <c r="D311" s="128" t="s">
        <v>71</v>
      </c>
      <c r="E311" s="128" t="s">
        <v>72</v>
      </c>
      <c r="F311" s="129" t="s">
        <v>20</v>
      </c>
      <c r="G311" s="4" t="s">
        <v>69</v>
      </c>
      <c r="H311" s="4" t="s">
        <v>70</v>
      </c>
      <c r="I311" s="128" t="s">
        <v>71</v>
      </c>
      <c r="J311" s="128" t="s">
        <v>72</v>
      </c>
      <c r="K311" s="129" t="s">
        <v>20</v>
      </c>
      <c r="L311" s="4" t="s">
        <v>69</v>
      </c>
      <c r="M311" s="4" t="s">
        <v>70</v>
      </c>
      <c r="N311" s="128" t="s">
        <v>71</v>
      </c>
      <c r="O311" s="128" t="s">
        <v>72</v>
      </c>
      <c r="P311" s="129" t="s">
        <v>20</v>
      </c>
      <c r="Q311" s="13"/>
      <c r="R311" s="13"/>
      <c r="S311" s="39"/>
      <c r="T311" s="39"/>
      <c r="U311" s="130"/>
      <c r="V311" s="130"/>
      <c r="W311" s="24"/>
      <c r="X311" s="39"/>
      <c r="Y311" s="39"/>
      <c r="Z311" s="130"/>
      <c r="AA311" s="130"/>
      <c r="AB311" s="24"/>
      <c r="AC311" s="39"/>
      <c r="AD311" s="39"/>
      <c r="AE311" s="130"/>
      <c r="AF311" s="130"/>
      <c r="AG311" s="24"/>
    </row>
    <row r="312" spans="1:33" x14ac:dyDescent="0.25">
      <c r="A312" s="57" t="s">
        <v>4</v>
      </c>
      <c r="B312" s="131">
        <f>'[4]data entry'!B65</f>
        <v>36</v>
      </c>
      <c r="C312" s="132">
        <f>'[4]data entry'!C65</f>
        <v>5259</v>
      </c>
      <c r="D312" s="131">
        <f>'[4]data entry'!D65</f>
        <v>3128</v>
      </c>
      <c r="E312" s="131">
        <f>'[4]data entry'!E65</f>
        <v>2131</v>
      </c>
      <c r="F312" s="133">
        <f>SUM(B312:C312)</f>
        <v>5295</v>
      </c>
      <c r="G312" s="131">
        <f>'[4]data entry'!B80</f>
        <v>1316</v>
      </c>
      <c r="H312" s="132">
        <f>'[4]data entry'!C80</f>
        <v>3891</v>
      </c>
      <c r="I312" s="131">
        <f>'[4]data entry'!D80</f>
        <v>3881</v>
      </c>
      <c r="J312" s="131">
        <f>'[4]data entry'!E80</f>
        <v>10</v>
      </c>
      <c r="K312" s="133">
        <f>'[4]data entry'!F80</f>
        <v>5207</v>
      </c>
      <c r="L312" s="131">
        <f>'[4]data entry'!B95</f>
        <v>1352</v>
      </c>
      <c r="M312" s="132">
        <f>'[4]data entry'!C95</f>
        <v>9150</v>
      </c>
      <c r="N312" s="131">
        <f>'[4]data entry'!D95</f>
        <v>7009</v>
      </c>
      <c r="O312" s="131">
        <f>'[4]data entry'!E95</f>
        <v>2141</v>
      </c>
      <c r="P312" s="133">
        <f>'[4]data entry'!F95</f>
        <v>10502</v>
      </c>
      <c r="Q312" s="13"/>
      <c r="R312" s="13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</row>
    <row r="313" spans="1:33" x14ac:dyDescent="0.25">
      <c r="A313" s="57" t="s">
        <v>5</v>
      </c>
      <c r="B313" s="131">
        <f>'[4]data entry'!B66</f>
        <v>65</v>
      </c>
      <c r="C313" s="132">
        <f>'[4]data entry'!C66</f>
        <v>6080</v>
      </c>
      <c r="D313" s="131">
        <f>'[4]data entry'!D66</f>
        <v>3029</v>
      </c>
      <c r="E313" s="131">
        <f>'[4]data entry'!E66</f>
        <v>3051</v>
      </c>
      <c r="F313" s="133">
        <f>SUM(B313:C313)</f>
        <v>6145</v>
      </c>
      <c r="G313" s="131">
        <f>'[4]data entry'!B81</f>
        <v>1533</v>
      </c>
      <c r="H313" s="132">
        <f>'[4]data entry'!C81</f>
        <v>4359</v>
      </c>
      <c r="I313" s="131">
        <f>'[4]data entry'!D81</f>
        <v>4355</v>
      </c>
      <c r="J313" s="131">
        <f>'[4]data entry'!E81</f>
        <v>4</v>
      </c>
      <c r="K313" s="133">
        <f>'[4]data entry'!F81</f>
        <v>5892</v>
      </c>
      <c r="L313" s="131">
        <f>'[4]data entry'!B96</f>
        <v>1598</v>
      </c>
      <c r="M313" s="132">
        <f>'[4]data entry'!C96</f>
        <v>10439</v>
      </c>
      <c r="N313" s="131">
        <f>'[4]data entry'!D96</f>
        <v>7384</v>
      </c>
      <c r="O313" s="131">
        <f>'[4]data entry'!E96</f>
        <v>3055</v>
      </c>
      <c r="P313" s="133">
        <f>'[4]data entry'!F96</f>
        <v>12037</v>
      </c>
      <c r="Q313" s="13"/>
      <c r="R313" s="13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</row>
    <row r="314" spans="1:33" x14ac:dyDescent="0.25">
      <c r="A314" s="57" t="s">
        <v>46</v>
      </c>
      <c r="B314" s="131">
        <f>'[4]data entry'!B67</f>
        <v>65</v>
      </c>
      <c r="C314" s="132">
        <f>'[4]data entry'!C67</f>
        <v>6118</v>
      </c>
      <c r="D314" s="131">
        <f>'[4]data entry'!D67</f>
        <v>3109</v>
      </c>
      <c r="E314" s="131">
        <f>'[4]data entry'!E67</f>
        <v>3009</v>
      </c>
      <c r="F314" s="133">
        <f>SUM(B314:C314)</f>
        <v>6183</v>
      </c>
      <c r="G314" s="131">
        <f>'[4]data entry'!B82</f>
        <v>1673</v>
      </c>
      <c r="H314" s="132">
        <f>'[4]data entry'!C82</f>
        <v>5296</v>
      </c>
      <c r="I314" s="131">
        <f>'[4]data entry'!D82</f>
        <v>5274</v>
      </c>
      <c r="J314" s="131">
        <f>'[4]data entry'!E82</f>
        <v>22</v>
      </c>
      <c r="K314" s="133">
        <f>'[4]data entry'!F82</f>
        <v>6969</v>
      </c>
      <c r="L314" s="131">
        <f>'[4]data entry'!B97</f>
        <v>1738</v>
      </c>
      <c r="M314" s="132">
        <f>'[4]data entry'!C97</f>
        <v>11414</v>
      </c>
      <c r="N314" s="131">
        <f>'[4]data entry'!D97</f>
        <v>8383</v>
      </c>
      <c r="O314" s="131">
        <f>'[4]data entry'!E97</f>
        <v>3031</v>
      </c>
      <c r="P314" s="133">
        <f>'[4]data entry'!F97</f>
        <v>13152</v>
      </c>
      <c r="Q314" s="13"/>
      <c r="R314" s="13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</row>
    <row r="315" spans="1:33" x14ac:dyDescent="0.25">
      <c r="A315" s="17" t="s">
        <v>7</v>
      </c>
      <c r="B315" s="134">
        <f t="shared" ref="B315:P315" si="62">SUM(B312:B314)</f>
        <v>166</v>
      </c>
      <c r="C315" s="134">
        <f t="shared" si="62"/>
        <v>17457</v>
      </c>
      <c r="D315" s="134">
        <f t="shared" si="62"/>
        <v>9266</v>
      </c>
      <c r="E315" s="134">
        <f t="shared" si="62"/>
        <v>8191</v>
      </c>
      <c r="F315" s="134">
        <f>SUM(F312:F314)</f>
        <v>17623</v>
      </c>
      <c r="G315" s="134">
        <f t="shared" si="62"/>
        <v>4522</v>
      </c>
      <c r="H315" s="134">
        <f t="shared" si="62"/>
        <v>13546</v>
      </c>
      <c r="I315" s="134">
        <f t="shared" si="62"/>
        <v>13510</v>
      </c>
      <c r="J315" s="134">
        <f t="shared" si="62"/>
        <v>36</v>
      </c>
      <c r="K315" s="134">
        <f>SUM(K312:K314)</f>
        <v>18068</v>
      </c>
      <c r="L315" s="134">
        <f t="shared" si="62"/>
        <v>4688</v>
      </c>
      <c r="M315" s="134">
        <f t="shared" si="62"/>
        <v>31003</v>
      </c>
      <c r="N315" s="134">
        <f t="shared" si="62"/>
        <v>22776</v>
      </c>
      <c r="O315" s="134">
        <f t="shared" si="62"/>
        <v>8227</v>
      </c>
      <c r="P315" s="134">
        <f t="shared" si="62"/>
        <v>35691</v>
      </c>
      <c r="Q315" s="13"/>
      <c r="R315" s="13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</row>
    <row r="316" spans="1:33" x14ac:dyDescent="0.25">
      <c r="A316" s="57" t="s">
        <v>47</v>
      </c>
      <c r="B316" s="131">
        <f>'[4]data entry'!B68</f>
        <v>48</v>
      </c>
      <c r="C316" s="132">
        <f>'[4]data entry'!C68</f>
        <v>5559</v>
      </c>
      <c r="D316" s="131">
        <f>'[4]data entry'!D68</f>
        <v>2728</v>
      </c>
      <c r="E316" s="131">
        <f>'[4]data entry'!E68</f>
        <v>2831</v>
      </c>
      <c r="F316" s="133">
        <f>SUM(B316:C316)</f>
        <v>5607</v>
      </c>
      <c r="G316" s="131">
        <f>'[4]data entry'!B83</f>
        <v>1187</v>
      </c>
      <c r="H316" s="132">
        <f>'[4]data entry'!C83</f>
        <v>4811</v>
      </c>
      <c r="I316" s="131">
        <f>'[4]data entry'!D83</f>
        <v>4759</v>
      </c>
      <c r="J316" s="131">
        <f>'[4]data entry'!E83</f>
        <v>52</v>
      </c>
      <c r="K316" s="133">
        <f>'[4]data entry'!F83</f>
        <v>5998</v>
      </c>
      <c r="L316" s="131">
        <f>'[4]data entry'!B98</f>
        <v>1235</v>
      </c>
      <c r="M316" s="132">
        <f>'[4]data entry'!C98</f>
        <v>10370</v>
      </c>
      <c r="N316" s="131">
        <f>'[4]data entry'!D98</f>
        <v>7487</v>
      </c>
      <c r="O316" s="131">
        <f>'[4]data entry'!E98</f>
        <v>2883</v>
      </c>
      <c r="P316" s="133">
        <f>'[4]data entry'!F98</f>
        <v>11605</v>
      </c>
      <c r="Q316" s="13"/>
      <c r="R316" s="13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</row>
    <row r="317" spans="1:33" x14ac:dyDescent="0.25">
      <c r="A317" s="57" t="s">
        <v>9</v>
      </c>
      <c r="B317" s="131">
        <f>'[4]data entry'!B69</f>
        <v>81</v>
      </c>
      <c r="C317" s="132">
        <f>'[4]data entry'!C69</f>
        <v>4356</v>
      </c>
      <c r="D317" s="131">
        <f>'[4]data entry'!D69</f>
        <v>2654</v>
      </c>
      <c r="E317" s="131">
        <f>'[4]data entry'!E69</f>
        <v>1702</v>
      </c>
      <c r="F317" s="133">
        <f>SUM(B317:C317)</f>
        <v>4437</v>
      </c>
      <c r="G317" s="131">
        <f>'[4]data entry'!B84</f>
        <v>1438</v>
      </c>
      <c r="H317" s="132">
        <f>'[4]data entry'!C84</f>
        <v>3848</v>
      </c>
      <c r="I317" s="131">
        <f>'[4]data entry'!D84</f>
        <v>3841</v>
      </c>
      <c r="J317" s="131">
        <f>'[4]data entry'!E84</f>
        <v>7</v>
      </c>
      <c r="K317" s="133">
        <f>'[4]data entry'!F84</f>
        <v>5286</v>
      </c>
      <c r="L317" s="131">
        <f>'[4]data entry'!B99</f>
        <v>1519</v>
      </c>
      <c r="M317" s="132">
        <f>'[4]data entry'!C99</f>
        <v>8204</v>
      </c>
      <c r="N317" s="131">
        <f>'[4]data entry'!D99</f>
        <v>6495</v>
      </c>
      <c r="O317" s="131">
        <f>'[4]data entry'!E99</f>
        <v>1709</v>
      </c>
      <c r="P317" s="133">
        <f>'[4]data entry'!F99</f>
        <v>9723</v>
      </c>
      <c r="Q317" s="13"/>
      <c r="R317" s="13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</row>
    <row r="318" spans="1:33" x14ac:dyDescent="0.25">
      <c r="A318" s="57" t="s">
        <v>48</v>
      </c>
      <c r="B318" s="131">
        <f>'[4]data entry'!B70</f>
        <v>48</v>
      </c>
      <c r="C318" s="132">
        <f>'[4]data entry'!C70</f>
        <v>4194</v>
      </c>
      <c r="D318" s="131">
        <f>'[4]data entry'!D70</f>
        <v>2039</v>
      </c>
      <c r="E318" s="131">
        <f>'[4]data entry'!E70</f>
        <v>2155</v>
      </c>
      <c r="F318" s="133">
        <f>SUM(B318:C318)</f>
        <v>4242</v>
      </c>
      <c r="G318" s="131">
        <f>'[4]data entry'!B85</f>
        <v>900</v>
      </c>
      <c r="H318" s="132">
        <f>'[4]data entry'!C85</f>
        <v>3484</v>
      </c>
      <c r="I318" s="131">
        <f>'[4]data entry'!D85</f>
        <v>3473</v>
      </c>
      <c r="J318" s="131">
        <f>'[4]data entry'!E85</f>
        <v>11</v>
      </c>
      <c r="K318" s="133">
        <f>'[4]data entry'!F85</f>
        <v>4384</v>
      </c>
      <c r="L318" s="131">
        <f>'[4]data entry'!B100</f>
        <v>948</v>
      </c>
      <c r="M318" s="132">
        <f>'[4]data entry'!C100</f>
        <v>7678</v>
      </c>
      <c r="N318" s="131">
        <f>'[4]data entry'!D100</f>
        <v>5512</v>
      </c>
      <c r="O318" s="131">
        <f>'[4]data entry'!E100</f>
        <v>2166</v>
      </c>
      <c r="P318" s="133">
        <f>'[4]data entry'!F100</f>
        <v>8626</v>
      </c>
      <c r="Q318" s="13"/>
      <c r="R318" s="13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</row>
    <row r="319" spans="1:33" x14ac:dyDescent="0.25">
      <c r="A319" s="17" t="s">
        <v>11</v>
      </c>
      <c r="B319" s="134">
        <f t="shared" ref="B319:P319" si="63">SUM(B316:B318)</f>
        <v>177</v>
      </c>
      <c r="C319" s="134">
        <f t="shared" si="63"/>
        <v>14109</v>
      </c>
      <c r="D319" s="134">
        <f t="shared" si="63"/>
        <v>7421</v>
      </c>
      <c r="E319" s="134">
        <f t="shared" si="63"/>
        <v>6688</v>
      </c>
      <c r="F319" s="134">
        <f t="shared" si="63"/>
        <v>14286</v>
      </c>
      <c r="G319" s="134">
        <f t="shared" si="63"/>
        <v>3525</v>
      </c>
      <c r="H319" s="134">
        <f t="shared" si="63"/>
        <v>12143</v>
      </c>
      <c r="I319" s="134">
        <f t="shared" si="63"/>
        <v>12073</v>
      </c>
      <c r="J319" s="134">
        <f t="shared" si="63"/>
        <v>70</v>
      </c>
      <c r="K319" s="134">
        <f t="shared" si="63"/>
        <v>15668</v>
      </c>
      <c r="L319" s="134">
        <f t="shared" si="63"/>
        <v>3702</v>
      </c>
      <c r="M319" s="134">
        <f t="shared" si="63"/>
        <v>26252</v>
      </c>
      <c r="N319" s="134">
        <f t="shared" si="63"/>
        <v>19494</v>
      </c>
      <c r="O319" s="134">
        <f t="shared" si="63"/>
        <v>6758</v>
      </c>
      <c r="P319" s="134">
        <f t="shared" si="63"/>
        <v>29954</v>
      </c>
      <c r="Q319" s="13"/>
      <c r="R319" s="13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</row>
    <row r="320" spans="1:33" x14ac:dyDescent="0.25">
      <c r="A320" s="57" t="s">
        <v>49</v>
      </c>
      <c r="B320" s="131">
        <f>'[4]data entry'!B71</f>
        <v>48</v>
      </c>
      <c r="C320" s="132">
        <f>'[4]data entry'!C71</f>
        <v>4861</v>
      </c>
      <c r="D320" s="131">
        <f>'[4]data entry'!D71</f>
        <v>2939</v>
      </c>
      <c r="E320" s="131">
        <f>'[4]data entry'!E71</f>
        <v>1922</v>
      </c>
      <c r="F320" s="133">
        <f>SUM(B320:C320)</f>
        <v>4909</v>
      </c>
      <c r="G320" s="131">
        <f>'[4]data entry'!B86</f>
        <v>1510</v>
      </c>
      <c r="H320" s="132">
        <f>'[4]data entry'!C86</f>
        <v>4888</v>
      </c>
      <c r="I320" s="131">
        <f>'[4]data entry'!D86</f>
        <v>4868</v>
      </c>
      <c r="J320" s="131">
        <f>'[4]data entry'!E86</f>
        <v>20</v>
      </c>
      <c r="K320" s="133">
        <f>'[4]data entry'!F86</f>
        <v>6398</v>
      </c>
      <c r="L320" s="131">
        <f>'[4]data entry'!B101</f>
        <v>1558</v>
      </c>
      <c r="M320" s="132">
        <f>'[4]data entry'!C101</f>
        <v>9749</v>
      </c>
      <c r="N320" s="131">
        <f>'[4]data entry'!D101</f>
        <v>7807</v>
      </c>
      <c r="O320" s="131">
        <f>'[4]data entry'!E101</f>
        <v>1942</v>
      </c>
      <c r="P320" s="133">
        <f>'[4]data entry'!F101</f>
        <v>11307</v>
      </c>
      <c r="Q320" s="13"/>
      <c r="R320" s="13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</row>
    <row r="321" spans="1:33" x14ac:dyDescent="0.25">
      <c r="A321" s="57" t="s">
        <v>50</v>
      </c>
      <c r="B321" s="131">
        <f>'[4]data entry'!B72</f>
        <v>43</v>
      </c>
      <c r="C321" s="132">
        <f>'[4]data entry'!C72</f>
        <v>6250</v>
      </c>
      <c r="D321" s="131">
        <f>'[4]data entry'!D72</f>
        <v>4096</v>
      </c>
      <c r="E321" s="131">
        <f>'[4]data entry'!E72</f>
        <v>2154</v>
      </c>
      <c r="F321" s="133">
        <f>SUM(B321:C321)</f>
        <v>6293</v>
      </c>
      <c r="G321" s="131">
        <f>'[4]data entry'!B87</f>
        <v>1234</v>
      </c>
      <c r="H321" s="132">
        <f>'[4]data entry'!C87</f>
        <v>3409</v>
      </c>
      <c r="I321" s="131">
        <f>'[4]data entry'!D87</f>
        <v>3399</v>
      </c>
      <c r="J321" s="131">
        <f>'[4]data entry'!E87</f>
        <v>10</v>
      </c>
      <c r="K321" s="133">
        <f>'[4]data entry'!F87</f>
        <v>4643</v>
      </c>
      <c r="L321" s="131">
        <f>'[4]data entry'!B102</f>
        <v>1277</v>
      </c>
      <c r="M321" s="132">
        <f>'[4]data entry'!C102</f>
        <v>9659</v>
      </c>
      <c r="N321" s="131">
        <f>'[4]data entry'!D102</f>
        <v>7495</v>
      </c>
      <c r="O321" s="131">
        <f>'[4]data entry'!E102</f>
        <v>2164</v>
      </c>
      <c r="P321" s="133">
        <f>'[4]data entry'!F102</f>
        <v>10936</v>
      </c>
      <c r="Q321" s="13"/>
      <c r="R321" s="13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</row>
    <row r="322" spans="1:33" x14ac:dyDescent="0.25">
      <c r="A322" s="57" t="s">
        <v>14</v>
      </c>
      <c r="B322" s="131">
        <f>'[4]data entry'!B73</f>
        <v>50</v>
      </c>
      <c r="C322" s="132">
        <f>'[4]data entry'!C73</f>
        <v>2052</v>
      </c>
      <c r="D322" s="131">
        <f>'[4]data entry'!D73</f>
        <v>1507</v>
      </c>
      <c r="E322" s="131">
        <f>'[4]data entry'!E73</f>
        <v>545</v>
      </c>
      <c r="F322" s="133">
        <f>SUM(B322:C322)</f>
        <v>2102</v>
      </c>
      <c r="G322" s="131">
        <f>'[4]data entry'!B88</f>
        <v>610</v>
      </c>
      <c r="H322" s="132">
        <f>'[4]data entry'!C88</f>
        <v>1153</v>
      </c>
      <c r="I322" s="131">
        <f>'[4]data entry'!D88</f>
        <v>1153</v>
      </c>
      <c r="J322" s="131">
        <f>'[4]data entry'!E88</f>
        <v>0</v>
      </c>
      <c r="K322" s="133">
        <f>'[4]data entry'!F88</f>
        <v>1763</v>
      </c>
      <c r="L322" s="131">
        <f>'[4]data entry'!B103</f>
        <v>660</v>
      </c>
      <c r="M322" s="132">
        <f>'[4]data entry'!C103</f>
        <v>3205</v>
      </c>
      <c r="N322" s="131">
        <f>'[4]data entry'!D103</f>
        <v>2660</v>
      </c>
      <c r="O322" s="131">
        <f>'[4]data entry'!E103</f>
        <v>545</v>
      </c>
      <c r="P322" s="133">
        <f>'[4]data entry'!F103</f>
        <v>3865</v>
      </c>
      <c r="Q322" s="13"/>
      <c r="R322" s="13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</row>
    <row r="323" spans="1:33" x14ac:dyDescent="0.25">
      <c r="A323" s="17" t="s">
        <v>15</v>
      </c>
      <c r="B323" s="134">
        <f t="shared" ref="B323:P323" si="64">SUM(B320:B322)</f>
        <v>141</v>
      </c>
      <c r="C323" s="134">
        <f t="shared" si="64"/>
        <v>13163</v>
      </c>
      <c r="D323" s="134">
        <f t="shared" si="64"/>
        <v>8542</v>
      </c>
      <c r="E323" s="134">
        <f t="shared" si="64"/>
        <v>4621</v>
      </c>
      <c r="F323" s="134">
        <f t="shared" si="64"/>
        <v>13304</v>
      </c>
      <c r="G323" s="134">
        <f t="shared" si="64"/>
        <v>3354</v>
      </c>
      <c r="H323" s="134">
        <f t="shared" si="64"/>
        <v>9450</v>
      </c>
      <c r="I323" s="134">
        <f t="shared" si="64"/>
        <v>9420</v>
      </c>
      <c r="J323" s="134">
        <f t="shared" si="64"/>
        <v>30</v>
      </c>
      <c r="K323" s="134">
        <f t="shared" si="64"/>
        <v>12804</v>
      </c>
      <c r="L323" s="134">
        <f t="shared" si="64"/>
        <v>3495</v>
      </c>
      <c r="M323" s="134">
        <f t="shared" si="64"/>
        <v>22613</v>
      </c>
      <c r="N323" s="134">
        <f t="shared" si="64"/>
        <v>17962</v>
      </c>
      <c r="O323" s="134">
        <f t="shared" si="64"/>
        <v>4651</v>
      </c>
      <c r="P323" s="134">
        <f t="shared" si="64"/>
        <v>26108</v>
      </c>
      <c r="Q323" s="13"/>
      <c r="R323" s="13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</row>
    <row r="324" spans="1:33" x14ac:dyDescent="0.25">
      <c r="A324" s="57" t="s">
        <v>16</v>
      </c>
      <c r="B324" s="131">
        <f>'[4]data entry'!B74</f>
        <v>93</v>
      </c>
      <c r="C324" s="132">
        <f>'[4]data entry'!C74</f>
        <v>2570</v>
      </c>
      <c r="D324" s="131">
        <f>'[4]data entry'!D74</f>
        <v>1850</v>
      </c>
      <c r="E324" s="131">
        <f>'[4]data entry'!E74</f>
        <v>720</v>
      </c>
      <c r="F324" s="133">
        <f>SUM(B324:C324)</f>
        <v>2663</v>
      </c>
      <c r="G324" s="131">
        <f>'[4]data entry'!B89</f>
        <v>881</v>
      </c>
      <c r="H324" s="132">
        <f>'[4]data entry'!C89</f>
        <v>2075</v>
      </c>
      <c r="I324" s="131">
        <f>'[4]data entry'!D89</f>
        <v>2075</v>
      </c>
      <c r="J324" s="131">
        <f>'[4]data entry'!E89</f>
        <v>0</v>
      </c>
      <c r="K324" s="133">
        <f>'[4]data entry'!F89</f>
        <v>2956</v>
      </c>
      <c r="L324" s="131">
        <f>'[4]data entry'!B104</f>
        <v>974</v>
      </c>
      <c r="M324" s="132">
        <f>'[4]data entry'!C104</f>
        <v>4645</v>
      </c>
      <c r="N324" s="131">
        <f>'[4]data entry'!D104</f>
        <v>3925</v>
      </c>
      <c r="O324" s="131">
        <f>'[4]data entry'!E104</f>
        <v>720</v>
      </c>
      <c r="P324" s="133">
        <f>'[4]data entry'!F104</f>
        <v>5619</v>
      </c>
      <c r="Q324" s="13"/>
      <c r="R324" s="13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</row>
    <row r="325" spans="1:33" x14ac:dyDescent="0.25">
      <c r="A325" s="57" t="s">
        <v>17</v>
      </c>
      <c r="B325" s="131">
        <f>'[4]data entry'!B75</f>
        <v>100</v>
      </c>
      <c r="C325" s="132">
        <f>'[4]data entry'!C75</f>
        <v>3762</v>
      </c>
      <c r="D325" s="131">
        <f>'[4]data entry'!D75</f>
        <v>2283</v>
      </c>
      <c r="E325" s="131">
        <f>'[4]data entry'!E75</f>
        <v>1479</v>
      </c>
      <c r="F325" s="133">
        <f>SUM(B325:C325)</f>
        <v>3862</v>
      </c>
      <c r="G325" s="131">
        <f>'[4]data entry'!B90</f>
        <v>1390</v>
      </c>
      <c r="H325" s="132">
        <f>'[4]data entry'!C90</f>
        <v>3823</v>
      </c>
      <c r="I325" s="131">
        <f>'[4]data entry'!D90</f>
        <v>3816</v>
      </c>
      <c r="J325" s="131">
        <f>'[4]data entry'!E90</f>
        <v>7</v>
      </c>
      <c r="K325" s="133">
        <f>'[4]data entry'!F90</f>
        <v>5213</v>
      </c>
      <c r="L325" s="131">
        <f>'[4]data entry'!B105</f>
        <v>1490</v>
      </c>
      <c r="M325" s="132">
        <f>'[4]data entry'!C105</f>
        <v>7585</v>
      </c>
      <c r="N325" s="131">
        <f>'[4]data entry'!D105</f>
        <v>6099</v>
      </c>
      <c r="O325" s="131">
        <f>'[4]data entry'!E105</f>
        <v>1486</v>
      </c>
      <c r="P325" s="133">
        <f>'[4]data entry'!F105</f>
        <v>9075</v>
      </c>
      <c r="Q325" s="13"/>
      <c r="R325" s="13"/>
      <c r="S325" s="13"/>
    </row>
    <row r="326" spans="1:33" x14ac:dyDescent="0.25">
      <c r="A326" s="57" t="s">
        <v>18</v>
      </c>
      <c r="B326" s="131">
        <f>'[4]data entry'!B76</f>
        <v>103</v>
      </c>
      <c r="C326" s="132">
        <f>'[4]data entry'!C76</f>
        <v>4572</v>
      </c>
      <c r="D326" s="131">
        <f>'[4]data entry'!D76</f>
        <v>2537</v>
      </c>
      <c r="E326" s="131">
        <f>'[4]data entry'!E76</f>
        <v>2035</v>
      </c>
      <c r="F326" s="133">
        <f>SUM(B326:C326)</f>
        <v>4675</v>
      </c>
      <c r="G326" s="131">
        <f>'[4]data entry'!B91</f>
        <v>2698</v>
      </c>
      <c r="H326" s="132">
        <f>'[4]data entry'!C91</f>
        <v>4591</v>
      </c>
      <c r="I326" s="131">
        <f>'[4]data entry'!D91</f>
        <v>4582</v>
      </c>
      <c r="J326" s="131">
        <f>'[4]data entry'!E91</f>
        <v>9</v>
      </c>
      <c r="K326" s="133">
        <f>'[4]data entry'!F91</f>
        <v>7289</v>
      </c>
      <c r="L326" s="131">
        <f>'[4]data entry'!B106</f>
        <v>2801</v>
      </c>
      <c r="M326" s="132">
        <f>'[4]data entry'!C106</f>
        <v>9163</v>
      </c>
      <c r="N326" s="131">
        <f>'[4]data entry'!D106</f>
        <v>7119</v>
      </c>
      <c r="O326" s="131">
        <f>'[4]data entry'!E106</f>
        <v>2044</v>
      </c>
      <c r="P326" s="133">
        <f>'[4]data entry'!F106</f>
        <v>11964</v>
      </c>
      <c r="Q326" s="13"/>
      <c r="R326" s="13"/>
      <c r="S326" s="13"/>
    </row>
    <row r="327" spans="1:33" x14ac:dyDescent="0.25">
      <c r="A327" s="17" t="s">
        <v>19</v>
      </c>
      <c r="B327" s="134">
        <f t="shared" ref="B327:P327" si="65">SUM(B324:B326)</f>
        <v>296</v>
      </c>
      <c r="C327" s="134">
        <f t="shared" si="65"/>
        <v>10904</v>
      </c>
      <c r="D327" s="134">
        <f t="shared" si="65"/>
        <v>6670</v>
      </c>
      <c r="E327" s="134">
        <f t="shared" si="65"/>
        <v>4234</v>
      </c>
      <c r="F327" s="134">
        <f t="shared" si="65"/>
        <v>11200</v>
      </c>
      <c r="G327" s="134">
        <f t="shared" si="65"/>
        <v>4969</v>
      </c>
      <c r="H327" s="134">
        <f t="shared" si="65"/>
        <v>10489</v>
      </c>
      <c r="I327" s="134">
        <f t="shared" si="65"/>
        <v>10473</v>
      </c>
      <c r="J327" s="134">
        <f t="shared" si="65"/>
        <v>16</v>
      </c>
      <c r="K327" s="134">
        <f t="shared" si="65"/>
        <v>15458</v>
      </c>
      <c r="L327" s="134">
        <f t="shared" si="65"/>
        <v>5265</v>
      </c>
      <c r="M327" s="134">
        <f t="shared" si="65"/>
        <v>21393</v>
      </c>
      <c r="N327" s="134">
        <f t="shared" si="65"/>
        <v>17143</v>
      </c>
      <c r="O327" s="134">
        <f t="shared" si="65"/>
        <v>4250</v>
      </c>
      <c r="P327" s="134">
        <f t="shared" si="65"/>
        <v>26658</v>
      </c>
      <c r="Q327" s="13"/>
      <c r="R327" s="13"/>
      <c r="S327" s="13"/>
    </row>
    <row r="328" spans="1:33" x14ac:dyDescent="0.25">
      <c r="A328" s="112" t="s">
        <v>51</v>
      </c>
      <c r="B328" s="135">
        <f>+B327+B323+B319+B315</f>
        <v>780</v>
      </c>
      <c r="C328" s="135">
        <f>+C327+C323+C319+C315</f>
        <v>55633</v>
      </c>
      <c r="D328" s="135">
        <f>+D327+D323+D319+D315</f>
        <v>31899</v>
      </c>
      <c r="E328" s="135">
        <f>+E327+E323+E319+E315</f>
        <v>23734</v>
      </c>
      <c r="F328" s="136">
        <f>F327+F323+F319+F315</f>
        <v>56413</v>
      </c>
      <c r="G328" s="135">
        <f>+G327+G323+G319+G315</f>
        <v>16370</v>
      </c>
      <c r="H328" s="135">
        <f>+H327+H323+H319+H315</f>
        <v>45628</v>
      </c>
      <c r="I328" s="135">
        <f>+I327+I323+I319+I315</f>
        <v>45476</v>
      </c>
      <c r="J328" s="135">
        <f>+J327+J323+J319+J315</f>
        <v>152</v>
      </c>
      <c r="K328" s="136">
        <f>K327+K323+K319+K315</f>
        <v>61998</v>
      </c>
      <c r="L328" s="135">
        <f>+L327+L323+L319+L315</f>
        <v>17150</v>
      </c>
      <c r="M328" s="135">
        <f>+M327+M323+M319+M315</f>
        <v>101261</v>
      </c>
      <c r="N328" s="135">
        <f>+N327+N323+N319+N315</f>
        <v>77375</v>
      </c>
      <c r="O328" s="135">
        <f>+O327+O323+O319+O315</f>
        <v>23886</v>
      </c>
      <c r="P328" s="136">
        <f>P327+P323+P319+P315</f>
        <v>118411</v>
      </c>
      <c r="Q328" s="13"/>
      <c r="R328" s="13"/>
      <c r="S328" s="13"/>
    </row>
    <row r="329" spans="1:33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73"/>
      <c r="L329" s="13"/>
      <c r="M329" s="13"/>
      <c r="N329" s="13"/>
      <c r="O329" s="13"/>
      <c r="P329" s="13"/>
      <c r="Q329" s="13"/>
      <c r="R329" s="13"/>
      <c r="S329" s="13"/>
    </row>
    <row r="330" spans="1:33" x14ac:dyDescent="0.25">
      <c r="A330" s="14"/>
      <c r="B330" s="14"/>
      <c r="C330" s="14"/>
      <c r="D330" s="137"/>
      <c r="E330" s="14"/>
      <c r="F330" s="14"/>
      <c r="G330" s="14"/>
      <c r="H330" s="14"/>
      <c r="I330" s="14"/>
      <c r="J330" s="14"/>
      <c r="K330" s="124"/>
      <c r="L330" s="124"/>
      <c r="M330" s="13"/>
      <c r="N330" s="13"/>
      <c r="O330" s="13"/>
      <c r="P330" s="13"/>
      <c r="Q330" s="13"/>
      <c r="R330" s="13"/>
      <c r="S330" s="13"/>
    </row>
    <row r="331" spans="1:33" x14ac:dyDescent="0.25">
      <c r="A331" s="14"/>
      <c r="B331" s="14"/>
      <c r="C331" s="14"/>
      <c r="D331" s="14"/>
      <c r="E331" s="14"/>
      <c r="F331" s="14"/>
      <c r="G331" s="14"/>
      <c r="H331" s="14"/>
      <c r="I331" s="16"/>
      <c r="J331" s="16"/>
      <c r="K331" s="138"/>
      <c r="L331" s="124"/>
      <c r="M331" s="13"/>
      <c r="N331" s="13"/>
      <c r="O331" s="13"/>
      <c r="P331" s="13"/>
      <c r="Q331" s="13"/>
      <c r="R331" s="13"/>
      <c r="S331" s="13"/>
    </row>
    <row r="332" spans="1:33" x14ac:dyDescent="0.25">
      <c r="A332" s="14"/>
      <c r="B332" s="14"/>
      <c r="C332" s="14"/>
      <c r="D332" s="14"/>
      <c r="E332" s="14"/>
      <c r="F332" s="14"/>
      <c r="G332" s="14"/>
      <c r="H332" s="14"/>
      <c r="I332" s="16"/>
      <c r="J332" s="14"/>
      <c r="K332" s="139"/>
      <c r="L332" s="124"/>
      <c r="M332" s="13"/>
      <c r="N332" s="13"/>
      <c r="O332" s="13"/>
      <c r="P332" s="13"/>
      <c r="Q332" s="13"/>
      <c r="R332" s="13"/>
      <c r="S332" s="13"/>
    </row>
    <row r="333" spans="1:33" x14ac:dyDescent="0.25">
      <c r="A333" s="14"/>
      <c r="B333" s="14"/>
      <c r="C333" s="14"/>
      <c r="D333" s="14"/>
      <c r="E333" s="14"/>
      <c r="F333" s="14"/>
      <c r="G333" s="14"/>
      <c r="H333" s="14"/>
      <c r="I333" s="13"/>
      <c r="J333" s="13"/>
      <c r="K333" s="124"/>
      <c r="L333" s="124"/>
      <c r="M333" s="13"/>
      <c r="N333" s="13"/>
      <c r="O333" s="13"/>
      <c r="P333" s="13"/>
      <c r="Q333" s="13"/>
      <c r="R333" s="13"/>
      <c r="S333" s="13"/>
    </row>
    <row r="334" spans="1:33" x14ac:dyDescent="0.25">
      <c r="A334" s="14"/>
      <c r="B334" s="14"/>
      <c r="C334" s="14"/>
      <c r="D334" s="14"/>
      <c r="E334" s="14"/>
      <c r="F334" s="14"/>
      <c r="G334" s="14"/>
      <c r="H334" s="14"/>
      <c r="I334" s="13"/>
      <c r="J334" s="13"/>
      <c r="K334" s="124"/>
      <c r="L334" s="124"/>
      <c r="M334" s="13"/>
      <c r="N334" s="13"/>
      <c r="O334" s="13"/>
      <c r="P334" s="13"/>
      <c r="Q334" s="13"/>
      <c r="R334" s="13"/>
      <c r="S334" s="13"/>
    </row>
    <row r="335" spans="1:33" x14ac:dyDescent="0.25">
      <c r="A335" s="14"/>
      <c r="B335" s="14"/>
      <c r="C335" s="14"/>
      <c r="D335" s="14"/>
      <c r="E335" s="14"/>
      <c r="F335" s="14"/>
      <c r="G335" s="14"/>
      <c r="H335" s="14"/>
      <c r="I335" s="13"/>
      <c r="J335" s="13"/>
      <c r="K335" s="124"/>
      <c r="L335" s="124"/>
      <c r="M335" s="13"/>
      <c r="N335" s="13"/>
      <c r="O335" s="13"/>
      <c r="P335" s="13"/>
      <c r="Q335" s="13"/>
      <c r="R335" s="13"/>
      <c r="S335" s="13"/>
    </row>
    <row r="336" spans="1:33" x14ac:dyDescent="0.25">
      <c r="A336" s="14"/>
      <c r="B336" s="14"/>
      <c r="C336" s="14"/>
      <c r="D336" s="14"/>
      <c r="E336" s="14"/>
      <c r="F336" s="14"/>
      <c r="G336" s="14"/>
      <c r="H336" s="14"/>
      <c r="I336" s="13"/>
      <c r="J336" s="13"/>
      <c r="K336" s="124"/>
      <c r="L336" s="124"/>
      <c r="M336" s="13"/>
      <c r="N336" s="13"/>
      <c r="O336" s="13"/>
      <c r="P336" s="13"/>
      <c r="Q336" s="13"/>
      <c r="R336" s="13"/>
      <c r="S336" s="13"/>
    </row>
    <row r="337" spans="1:19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24"/>
      <c r="L337" s="124"/>
      <c r="M337" s="13"/>
      <c r="N337" s="13"/>
      <c r="O337" s="13"/>
      <c r="P337" s="13"/>
      <c r="Q337" s="13"/>
      <c r="R337" s="13"/>
      <c r="S337" s="13"/>
    </row>
    <row r="338" spans="1:19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24"/>
      <c r="L338" s="124"/>
      <c r="M338" s="13"/>
      <c r="N338" s="13"/>
      <c r="O338" s="13"/>
      <c r="P338" s="13"/>
      <c r="Q338" s="13"/>
      <c r="R338" s="13"/>
      <c r="S338" s="13"/>
    </row>
    <row r="339" spans="1:19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24"/>
      <c r="L339" s="124"/>
      <c r="M339" s="13"/>
      <c r="N339" s="13"/>
      <c r="O339" s="13"/>
      <c r="P339" s="13"/>
      <c r="Q339" s="13"/>
      <c r="R339" s="13"/>
      <c r="S339" s="13"/>
    </row>
    <row r="340" spans="1:19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24"/>
      <c r="L340" s="124"/>
      <c r="M340" s="13"/>
      <c r="N340" s="13"/>
      <c r="O340" s="13"/>
      <c r="P340" s="13"/>
      <c r="Q340" s="13"/>
      <c r="R340" s="13"/>
      <c r="S340" s="13"/>
    </row>
    <row r="341" spans="1:19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24"/>
      <c r="L341" s="124"/>
      <c r="M341" s="13"/>
      <c r="N341" s="13"/>
      <c r="O341" s="13"/>
      <c r="P341" s="13"/>
      <c r="Q341" s="13"/>
      <c r="R341" s="13"/>
      <c r="S341" s="13"/>
    </row>
    <row r="342" spans="1:19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24"/>
      <c r="L342" s="124"/>
      <c r="M342" s="13"/>
      <c r="N342" s="13"/>
      <c r="O342" s="13"/>
      <c r="P342" s="13"/>
      <c r="Q342" s="13"/>
      <c r="R342" s="13"/>
      <c r="S342" s="13"/>
    </row>
    <row r="343" spans="1:19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24"/>
      <c r="L343" s="124"/>
      <c r="M343" s="13"/>
      <c r="N343" s="13"/>
      <c r="O343" s="13"/>
      <c r="P343" s="13"/>
      <c r="Q343" s="13"/>
      <c r="R343" s="13"/>
      <c r="S343" s="13"/>
    </row>
    <row r="344" spans="1:19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24"/>
      <c r="L344" s="124"/>
      <c r="M344" s="13"/>
      <c r="N344" s="13"/>
      <c r="O344" s="13"/>
      <c r="P344" s="13"/>
      <c r="Q344" s="13"/>
      <c r="R344" s="13"/>
      <c r="S344" s="13"/>
    </row>
    <row r="345" spans="1:19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24"/>
      <c r="L345" s="124"/>
      <c r="M345" s="13"/>
      <c r="N345" s="13"/>
      <c r="O345" s="13"/>
      <c r="P345" s="13"/>
      <c r="Q345" s="13"/>
      <c r="R345" s="13"/>
      <c r="S345" s="13"/>
    </row>
    <row r="346" spans="1:19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24"/>
      <c r="L346" s="124"/>
      <c r="M346" s="13"/>
      <c r="N346" s="13"/>
      <c r="O346" s="13"/>
      <c r="P346" s="13"/>
      <c r="Q346" s="13"/>
      <c r="R346" s="13"/>
      <c r="S346" s="13"/>
    </row>
    <row r="347" spans="1:19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24"/>
      <c r="L347" s="124"/>
      <c r="M347" s="13"/>
      <c r="N347" s="13"/>
      <c r="O347" s="13"/>
      <c r="P347" s="13"/>
      <c r="Q347" s="13"/>
      <c r="R347" s="13"/>
      <c r="S347" s="13"/>
    </row>
    <row r="348" spans="1:19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24"/>
      <c r="L348" s="124"/>
      <c r="M348" s="13"/>
      <c r="N348" s="13"/>
      <c r="O348" s="13"/>
      <c r="P348" s="13"/>
      <c r="Q348" s="13"/>
      <c r="R348" s="13"/>
      <c r="S348" s="13"/>
    </row>
    <row r="349" spans="1:19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24"/>
      <c r="L349" s="124"/>
      <c r="M349" s="13"/>
      <c r="N349" s="13"/>
      <c r="O349" s="13"/>
      <c r="P349" s="13"/>
      <c r="Q349" s="13"/>
      <c r="R349" s="13"/>
      <c r="S349" s="13"/>
    </row>
    <row r="350" spans="1:19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24"/>
      <c r="L350" s="124"/>
      <c r="M350" s="13"/>
      <c r="N350" s="13"/>
      <c r="O350" s="13"/>
      <c r="P350" s="13"/>
      <c r="Q350" s="13"/>
      <c r="R350" s="13"/>
      <c r="S350" s="13"/>
    </row>
    <row r="351" spans="1:19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24"/>
      <c r="L351" s="124"/>
      <c r="M351" s="13"/>
      <c r="N351" s="13"/>
      <c r="O351" s="13"/>
      <c r="P351" s="13"/>
      <c r="Q351" s="13"/>
      <c r="R351" s="13"/>
      <c r="S351" s="13"/>
    </row>
    <row r="352" spans="1:19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24"/>
      <c r="L352" s="124"/>
      <c r="M352" s="13"/>
      <c r="N352" s="13"/>
      <c r="O352" s="13"/>
      <c r="P352" s="13"/>
      <c r="Q352" s="13"/>
      <c r="R352" s="13"/>
      <c r="S352" s="13"/>
    </row>
    <row r="353" spans="1:19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24"/>
      <c r="L353" s="124"/>
      <c r="M353" s="13"/>
      <c r="N353" s="13"/>
      <c r="O353" s="13"/>
      <c r="P353" s="13"/>
      <c r="Q353" s="13"/>
      <c r="R353" s="13"/>
      <c r="S353" s="13"/>
    </row>
    <row r="354" spans="1:19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24"/>
      <c r="L354" s="124"/>
      <c r="M354" s="13"/>
      <c r="N354" s="13"/>
      <c r="O354" s="13"/>
      <c r="P354" s="13"/>
      <c r="Q354" s="13"/>
      <c r="R354" s="13"/>
      <c r="S354" s="13"/>
    </row>
    <row r="355" spans="1:19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24"/>
      <c r="L355" s="124"/>
      <c r="M355" s="13"/>
      <c r="N355" s="13"/>
      <c r="O355" s="13"/>
      <c r="P355" s="13"/>
      <c r="Q355" s="13"/>
      <c r="R355" s="13"/>
      <c r="S355" s="13"/>
    </row>
    <row r="356" spans="1:19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24"/>
      <c r="L356" s="124"/>
      <c r="M356" s="13"/>
      <c r="N356" s="13"/>
      <c r="O356" s="13"/>
      <c r="P356" s="13"/>
      <c r="Q356" s="13"/>
      <c r="R356" s="13"/>
      <c r="S356" s="13"/>
    </row>
    <row r="357" spans="1:19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24"/>
      <c r="L357" s="124"/>
      <c r="M357" s="13"/>
      <c r="N357" s="13"/>
      <c r="O357" s="13"/>
      <c r="P357" s="13"/>
      <c r="Q357" s="13"/>
      <c r="R357" s="13"/>
      <c r="S357" s="13"/>
    </row>
    <row r="358" spans="1:19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24"/>
      <c r="L358" s="124"/>
      <c r="M358" s="13"/>
      <c r="N358" s="13"/>
      <c r="O358" s="13"/>
      <c r="P358" s="13"/>
      <c r="Q358" s="13"/>
      <c r="R358" s="13"/>
      <c r="S358" s="13"/>
    </row>
    <row r="359" spans="1:19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24"/>
      <c r="L359" s="124"/>
      <c r="M359" s="13"/>
      <c r="N359" s="13"/>
      <c r="O359" s="13"/>
      <c r="P359" s="13"/>
      <c r="Q359" s="13"/>
      <c r="R359" s="13"/>
      <c r="S359" s="13"/>
    </row>
    <row r="360" spans="1:19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24"/>
      <c r="L360" s="124"/>
      <c r="M360" s="13"/>
      <c r="N360" s="13"/>
      <c r="O360" s="13"/>
      <c r="P360" s="13"/>
      <c r="Q360" s="13"/>
      <c r="R360" s="13"/>
      <c r="S360" s="13"/>
    </row>
    <row r="361" spans="1:19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24"/>
      <c r="L361" s="124"/>
      <c r="M361" s="13"/>
      <c r="N361" s="13"/>
      <c r="O361" s="13"/>
      <c r="P361" s="13"/>
      <c r="Q361" s="13"/>
      <c r="R361" s="13"/>
      <c r="S361" s="13"/>
    </row>
    <row r="362" spans="1:19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24"/>
      <c r="L362" s="124"/>
      <c r="M362" s="13"/>
      <c r="N362" s="13"/>
      <c r="O362" s="13"/>
      <c r="P362" s="13"/>
      <c r="Q362" s="13"/>
      <c r="R362" s="13"/>
      <c r="S362" s="13"/>
    </row>
    <row r="363" spans="1:19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24"/>
      <c r="L363" s="124"/>
      <c r="M363" s="13"/>
      <c r="N363" s="13"/>
      <c r="O363" s="13"/>
      <c r="P363" s="13"/>
      <c r="Q363" s="13"/>
      <c r="R363" s="13"/>
      <c r="S363" s="13"/>
    </row>
    <row r="364" spans="1:19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24"/>
      <c r="L364" s="124"/>
      <c r="M364" s="13"/>
      <c r="N364" s="13"/>
      <c r="O364" s="13"/>
      <c r="P364" s="13"/>
      <c r="Q364" s="13"/>
      <c r="R364" s="13"/>
      <c r="S364" s="13"/>
    </row>
    <row r="365" spans="1:19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24"/>
      <c r="L365" s="124"/>
      <c r="M365" s="13"/>
      <c r="N365" s="13"/>
      <c r="O365" s="13"/>
      <c r="P365" s="13"/>
      <c r="Q365" s="13"/>
      <c r="R365" s="13"/>
      <c r="S365" s="13"/>
    </row>
    <row r="366" spans="1:19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24"/>
      <c r="L366" s="124"/>
      <c r="M366" s="13"/>
      <c r="N366" s="13"/>
      <c r="O366" s="13"/>
      <c r="P366" s="13"/>
      <c r="Q366" s="13"/>
      <c r="R366" s="13"/>
      <c r="S366" s="13"/>
    </row>
    <row r="367" spans="1:19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24"/>
      <c r="L367" s="124"/>
      <c r="M367" s="13"/>
      <c r="N367" s="13"/>
      <c r="O367" s="13"/>
      <c r="P367" s="13"/>
      <c r="Q367" s="13"/>
      <c r="R367" s="13"/>
      <c r="S367" s="13"/>
    </row>
    <row r="368" spans="1:19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24"/>
      <c r="L368" s="124"/>
      <c r="M368" s="13"/>
      <c r="N368" s="13"/>
      <c r="O368" s="13"/>
      <c r="P368" s="13"/>
      <c r="Q368" s="13"/>
      <c r="R368" s="13"/>
      <c r="S368" s="13"/>
    </row>
    <row r="369" spans="1:19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24"/>
      <c r="L369" s="124"/>
      <c r="M369" s="13"/>
      <c r="N369" s="13"/>
      <c r="O369" s="13"/>
      <c r="P369" s="13"/>
      <c r="Q369" s="13"/>
      <c r="R369" s="13"/>
      <c r="S369" s="13"/>
    </row>
    <row r="370" spans="1:19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24"/>
      <c r="L370" s="124"/>
      <c r="M370" s="13"/>
      <c r="N370" s="13"/>
      <c r="O370" s="13"/>
      <c r="P370" s="13"/>
      <c r="Q370" s="13"/>
      <c r="R370" s="13"/>
      <c r="S370" s="13"/>
    </row>
    <row r="371" spans="1:19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24"/>
      <c r="L371" s="124"/>
      <c r="M371" s="13"/>
      <c r="N371" s="13"/>
      <c r="O371" s="13"/>
      <c r="P371" s="13"/>
      <c r="Q371" s="13"/>
      <c r="R371" s="13"/>
      <c r="S371" s="13"/>
    </row>
    <row r="372" spans="1:19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24"/>
      <c r="L372" s="124"/>
      <c r="M372" s="13"/>
      <c r="N372" s="13"/>
      <c r="O372" s="13"/>
      <c r="P372" s="13"/>
      <c r="Q372" s="13"/>
      <c r="R372" s="13"/>
      <c r="S372" s="13"/>
    </row>
    <row r="373" spans="1:19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24"/>
      <c r="L373" s="124"/>
      <c r="M373" s="13"/>
      <c r="N373" s="13"/>
      <c r="O373" s="13"/>
      <c r="P373" s="13"/>
      <c r="Q373" s="13"/>
      <c r="R373" s="13"/>
      <c r="S373" s="13"/>
    </row>
    <row r="374" spans="1:19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24"/>
      <c r="L374" s="124"/>
      <c r="M374" s="13"/>
      <c r="N374" s="13"/>
      <c r="O374" s="13"/>
      <c r="P374" s="13"/>
      <c r="Q374" s="13"/>
      <c r="R374" s="13"/>
      <c r="S374" s="13"/>
    </row>
    <row r="375" spans="1:19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24"/>
      <c r="L375" s="124"/>
      <c r="M375" s="13"/>
      <c r="N375" s="13"/>
      <c r="O375" s="13"/>
      <c r="P375" s="13"/>
      <c r="Q375" s="13"/>
      <c r="R375" s="13"/>
      <c r="S375" s="13"/>
    </row>
    <row r="376" spans="1:19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24"/>
      <c r="L376" s="124"/>
      <c r="M376" s="13"/>
      <c r="N376" s="13"/>
      <c r="O376" s="13"/>
      <c r="P376" s="13"/>
      <c r="Q376" s="13"/>
      <c r="R376" s="13"/>
      <c r="S376" s="13"/>
    </row>
    <row r="377" spans="1:19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24"/>
      <c r="L377" s="124"/>
      <c r="M377" s="13"/>
      <c r="N377" s="13"/>
      <c r="O377" s="13"/>
      <c r="P377" s="13"/>
      <c r="Q377" s="13"/>
      <c r="R377" s="13"/>
      <c r="S377" s="13"/>
    </row>
    <row r="378" spans="1:19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24"/>
      <c r="L378" s="124"/>
      <c r="M378" s="13"/>
      <c r="N378" s="13"/>
      <c r="O378" s="13"/>
      <c r="P378" s="13"/>
      <c r="Q378" s="13"/>
      <c r="R378" s="13"/>
      <c r="S378" s="13"/>
    </row>
    <row r="379" spans="1:19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24"/>
      <c r="L379" s="124"/>
      <c r="M379" s="13"/>
      <c r="N379" s="13"/>
      <c r="O379" s="13"/>
      <c r="P379" s="13"/>
      <c r="Q379" s="13"/>
      <c r="R379" s="13"/>
      <c r="S379" s="13"/>
    </row>
    <row r="380" spans="1:19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24"/>
      <c r="L380" s="124"/>
      <c r="M380" s="13"/>
      <c r="N380" s="13"/>
      <c r="O380" s="13"/>
      <c r="P380" s="13"/>
      <c r="Q380" s="13"/>
      <c r="R380" s="13"/>
      <c r="S380" s="13"/>
    </row>
    <row r="381" spans="1:19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24"/>
      <c r="L381" s="124"/>
      <c r="M381" s="13"/>
      <c r="N381" s="13"/>
      <c r="O381" s="13"/>
      <c r="P381" s="13"/>
      <c r="Q381" s="13"/>
      <c r="R381" s="13"/>
      <c r="S381" s="13"/>
    </row>
    <row r="382" spans="1:19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24"/>
      <c r="L382" s="124"/>
      <c r="M382" s="13"/>
      <c r="N382" s="13"/>
      <c r="O382" s="13"/>
      <c r="P382" s="13"/>
      <c r="Q382" s="13"/>
      <c r="R382" s="13"/>
      <c r="S382" s="13"/>
    </row>
    <row r="383" spans="1:19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24"/>
      <c r="L383" s="124"/>
      <c r="M383" s="13"/>
      <c r="N383" s="13"/>
      <c r="O383" s="13"/>
      <c r="P383" s="13"/>
      <c r="Q383" s="13"/>
      <c r="R383" s="13"/>
      <c r="S383" s="13"/>
    </row>
    <row r="384" spans="1:19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24"/>
      <c r="L384" s="124"/>
      <c r="M384" s="13"/>
      <c r="N384" s="13"/>
      <c r="O384" s="13"/>
      <c r="P384" s="13"/>
      <c r="Q384" s="13"/>
      <c r="R384" s="13"/>
      <c r="S384" s="13"/>
    </row>
    <row r="385" spans="1:19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24"/>
      <c r="L385" s="124"/>
      <c r="M385" s="13"/>
      <c r="N385" s="13"/>
      <c r="O385" s="13"/>
      <c r="P385" s="13"/>
      <c r="Q385" s="13"/>
      <c r="R385" s="13"/>
      <c r="S385" s="13"/>
    </row>
    <row r="386" spans="1:19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24"/>
      <c r="L386" s="124"/>
      <c r="M386" s="13"/>
      <c r="N386" s="13"/>
      <c r="O386" s="13"/>
      <c r="P386" s="13"/>
      <c r="Q386" s="13"/>
      <c r="R386" s="13"/>
      <c r="S386" s="13"/>
    </row>
    <row r="387" spans="1:19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24"/>
      <c r="L387" s="124"/>
      <c r="M387" s="13"/>
      <c r="N387" s="13"/>
      <c r="O387" s="13"/>
      <c r="P387" s="13"/>
      <c r="Q387" s="13"/>
      <c r="R387" s="13"/>
      <c r="S387" s="13"/>
    </row>
    <row r="388" spans="1:19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24"/>
      <c r="L388" s="124"/>
      <c r="M388" s="13"/>
      <c r="N388" s="13"/>
      <c r="O388" s="13"/>
      <c r="P388" s="13"/>
      <c r="Q388" s="13"/>
      <c r="R388" s="13"/>
      <c r="S388" s="13"/>
    </row>
    <row r="389" spans="1:19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24"/>
      <c r="L389" s="124"/>
      <c r="M389" s="13"/>
      <c r="N389" s="13"/>
      <c r="O389" s="13"/>
      <c r="P389" s="13"/>
      <c r="Q389" s="13"/>
      <c r="R389" s="13"/>
      <c r="S389" s="13"/>
    </row>
    <row r="390" spans="1:19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24"/>
      <c r="L390" s="124"/>
      <c r="M390" s="13"/>
      <c r="N390" s="13"/>
      <c r="O390" s="13"/>
      <c r="P390" s="13"/>
      <c r="Q390" s="13"/>
      <c r="R390" s="13"/>
      <c r="S390" s="13"/>
    </row>
    <row r="391" spans="1:19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24"/>
      <c r="L391" s="124"/>
      <c r="M391" s="13"/>
      <c r="N391" s="13"/>
      <c r="O391" s="13"/>
      <c r="P391" s="13"/>
      <c r="Q391" s="13"/>
      <c r="R391" s="13"/>
      <c r="S391" s="13"/>
    </row>
    <row r="392" spans="1:19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24"/>
      <c r="L392" s="124"/>
      <c r="M392" s="13"/>
      <c r="N392" s="13"/>
      <c r="O392" s="13"/>
      <c r="P392" s="13"/>
      <c r="Q392" s="13"/>
      <c r="R392" s="13"/>
      <c r="S392" s="13"/>
    </row>
    <row r="393" spans="1:19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24"/>
      <c r="L393" s="124"/>
      <c r="M393" s="13"/>
      <c r="N393" s="13"/>
      <c r="O393" s="13"/>
      <c r="P393" s="13"/>
      <c r="Q393" s="13"/>
      <c r="R393" s="13"/>
      <c r="S393" s="13"/>
    </row>
    <row r="394" spans="1:19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24"/>
      <c r="L394" s="124"/>
      <c r="M394" s="13"/>
      <c r="N394" s="13"/>
      <c r="O394" s="13"/>
      <c r="P394" s="13"/>
      <c r="Q394" s="13"/>
      <c r="R394" s="13"/>
      <c r="S394" s="13"/>
    </row>
    <row r="395" spans="1:19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24"/>
      <c r="L395" s="124"/>
      <c r="M395" s="13"/>
      <c r="N395" s="13"/>
      <c r="O395" s="13"/>
      <c r="P395" s="13"/>
      <c r="Q395" s="13"/>
      <c r="R395" s="13"/>
      <c r="S395" s="13"/>
    </row>
    <row r="396" spans="1:19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24"/>
      <c r="L396" s="124"/>
      <c r="M396" s="13"/>
      <c r="N396" s="13"/>
      <c r="O396" s="13"/>
      <c r="P396" s="13"/>
      <c r="Q396" s="13"/>
      <c r="R396" s="13"/>
      <c r="S396" s="13"/>
    </row>
    <row r="397" spans="1:19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24"/>
      <c r="L397" s="124"/>
      <c r="M397" s="13"/>
      <c r="N397" s="13"/>
      <c r="O397" s="13"/>
      <c r="P397" s="13"/>
      <c r="Q397" s="13"/>
      <c r="R397" s="13"/>
      <c r="S397" s="13"/>
    </row>
    <row r="398" spans="1:19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24"/>
      <c r="L398" s="124"/>
      <c r="M398" s="13"/>
      <c r="N398" s="13"/>
      <c r="O398" s="13"/>
      <c r="P398" s="13"/>
      <c r="Q398" s="13"/>
      <c r="R398" s="13"/>
      <c r="S398" s="13"/>
    </row>
    <row r="399" spans="1:19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24"/>
      <c r="L399" s="124"/>
      <c r="M399" s="13"/>
      <c r="N399" s="13"/>
      <c r="O399" s="13"/>
      <c r="P399" s="13"/>
      <c r="Q399" s="13"/>
      <c r="R399" s="13"/>
      <c r="S399" s="13"/>
    </row>
    <row r="400" spans="1:19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24"/>
      <c r="L400" s="124"/>
      <c r="M400" s="13"/>
      <c r="N400" s="13"/>
      <c r="O400" s="13"/>
      <c r="P400" s="13"/>
      <c r="Q400" s="13"/>
      <c r="R400" s="13"/>
      <c r="S400" s="13"/>
    </row>
    <row r="401" spans="1:19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24"/>
      <c r="L401" s="124"/>
      <c r="M401" s="13"/>
      <c r="N401" s="13"/>
      <c r="O401" s="13"/>
      <c r="P401" s="13"/>
      <c r="Q401" s="13"/>
      <c r="R401" s="13"/>
      <c r="S401" s="13"/>
    </row>
    <row r="402" spans="1:19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24"/>
      <c r="L402" s="124"/>
      <c r="M402" s="13"/>
      <c r="N402" s="13"/>
      <c r="O402" s="13"/>
      <c r="P402" s="13"/>
      <c r="Q402" s="13"/>
      <c r="R402" s="13"/>
      <c r="S402" s="13"/>
    </row>
    <row r="403" spans="1:19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24"/>
      <c r="L403" s="124"/>
      <c r="M403" s="13"/>
      <c r="N403" s="13"/>
      <c r="O403" s="13"/>
      <c r="P403" s="13"/>
      <c r="Q403" s="13"/>
      <c r="R403" s="13"/>
      <c r="S403" s="13"/>
    </row>
    <row r="404" spans="1:19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24"/>
      <c r="L404" s="124"/>
      <c r="M404" s="13"/>
      <c r="N404" s="13"/>
      <c r="O404" s="13"/>
      <c r="P404" s="13"/>
      <c r="Q404" s="13"/>
      <c r="R404" s="13"/>
      <c r="S404" s="13"/>
    </row>
    <row r="405" spans="1:19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24"/>
      <c r="L405" s="124"/>
      <c r="M405" s="13"/>
      <c r="N405" s="13"/>
      <c r="O405" s="13"/>
      <c r="P405" s="13"/>
      <c r="Q405" s="13"/>
      <c r="R405" s="13"/>
      <c r="S405" s="13"/>
    </row>
    <row r="406" spans="1:19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24"/>
      <c r="L406" s="124"/>
      <c r="M406" s="13"/>
      <c r="N406" s="13"/>
      <c r="O406" s="13"/>
      <c r="P406" s="13"/>
      <c r="Q406" s="13"/>
      <c r="R406" s="13"/>
      <c r="S406" s="13"/>
    </row>
    <row r="407" spans="1:19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24"/>
      <c r="L407" s="124"/>
      <c r="M407" s="13"/>
      <c r="N407" s="13"/>
      <c r="O407" s="13"/>
      <c r="P407" s="13"/>
      <c r="Q407" s="13"/>
      <c r="R407" s="13"/>
      <c r="S407" s="13"/>
    </row>
    <row r="408" spans="1:19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24"/>
      <c r="L408" s="124"/>
      <c r="M408" s="13"/>
      <c r="N408" s="13"/>
      <c r="O408" s="13"/>
      <c r="P408" s="13"/>
      <c r="Q408" s="13"/>
      <c r="R408" s="13"/>
      <c r="S408" s="13"/>
    </row>
    <row r="409" spans="1:19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24"/>
      <c r="L409" s="124"/>
      <c r="M409" s="13"/>
      <c r="N409" s="13"/>
      <c r="O409" s="13"/>
      <c r="P409" s="13"/>
      <c r="Q409" s="13"/>
      <c r="R409" s="13"/>
      <c r="S409" s="13"/>
    </row>
    <row r="410" spans="1:19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24"/>
      <c r="L410" s="124"/>
      <c r="M410" s="13"/>
      <c r="N410" s="13"/>
      <c r="O410" s="13"/>
      <c r="P410" s="13"/>
      <c r="Q410" s="13"/>
      <c r="R410" s="13"/>
      <c r="S410" s="13"/>
    </row>
    <row r="411" spans="1:19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24"/>
      <c r="L411" s="124"/>
      <c r="M411" s="13"/>
      <c r="N411" s="13"/>
      <c r="O411" s="13"/>
      <c r="P411" s="13"/>
      <c r="Q411" s="13"/>
      <c r="R411" s="13"/>
      <c r="S411" s="13"/>
    </row>
    <row r="412" spans="1:19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24"/>
      <c r="L412" s="124"/>
      <c r="M412" s="13"/>
      <c r="N412" s="13"/>
      <c r="O412" s="13"/>
      <c r="P412" s="13"/>
      <c r="Q412" s="13"/>
      <c r="R412" s="13"/>
      <c r="S412" s="13"/>
    </row>
    <row r="413" spans="1:19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24"/>
      <c r="L413" s="124"/>
      <c r="M413" s="13"/>
      <c r="N413" s="13"/>
      <c r="O413" s="13"/>
      <c r="P413" s="13"/>
      <c r="Q413" s="13"/>
      <c r="R413" s="13"/>
      <c r="S413" s="13"/>
    </row>
    <row r="414" spans="1:19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24"/>
      <c r="L414" s="124"/>
      <c r="M414" s="13"/>
      <c r="N414" s="13"/>
      <c r="O414" s="13"/>
      <c r="P414" s="13"/>
      <c r="Q414" s="13"/>
      <c r="R414" s="13"/>
      <c r="S414" s="13"/>
    </row>
    <row r="415" spans="1:19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24"/>
      <c r="L415" s="124"/>
      <c r="M415" s="13"/>
      <c r="N415" s="13"/>
      <c r="O415" s="13"/>
      <c r="P415" s="13"/>
      <c r="Q415" s="13"/>
      <c r="R415" s="13"/>
      <c r="S415" s="13"/>
    </row>
    <row r="416" spans="1:19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24"/>
      <c r="L416" s="124"/>
      <c r="M416" s="13"/>
      <c r="N416" s="13"/>
      <c r="O416" s="13"/>
      <c r="P416" s="13"/>
      <c r="Q416" s="13"/>
      <c r="R416" s="13"/>
      <c r="S416" s="13"/>
    </row>
    <row r="417" spans="1:19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24"/>
      <c r="L417" s="124"/>
      <c r="M417" s="13"/>
      <c r="N417" s="13"/>
      <c r="O417" s="13"/>
      <c r="P417" s="13"/>
      <c r="Q417" s="13"/>
      <c r="R417" s="13"/>
      <c r="S417" s="13"/>
    </row>
    <row r="418" spans="1:19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24"/>
      <c r="L418" s="124"/>
      <c r="M418" s="13"/>
      <c r="N418" s="13"/>
      <c r="O418" s="13"/>
      <c r="P418" s="13"/>
      <c r="Q418" s="13"/>
      <c r="R418" s="13"/>
      <c r="S418" s="13"/>
    </row>
    <row r="419" spans="1:19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24"/>
      <c r="L419" s="124"/>
      <c r="M419" s="13"/>
      <c r="N419" s="13"/>
      <c r="O419" s="13"/>
      <c r="P419" s="13"/>
      <c r="Q419" s="13"/>
      <c r="R419" s="13"/>
      <c r="S419" s="13"/>
    </row>
    <row r="420" spans="1:19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24"/>
      <c r="L420" s="124"/>
      <c r="M420" s="13"/>
      <c r="N420" s="13"/>
      <c r="O420" s="13"/>
      <c r="P420" s="13"/>
      <c r="Q420" s="13"/>
      <c r="R420" s="13"/>
      <c r="S420" s="13"/>
    </row>
    <row r="421" spans="1:19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24"/>
      <c r="L421" s="124"/>
      <c r="M421" s="13"/>
      <c r="N421" s="13"/>
      <c r="O421" s="13"/>
      <c r="P421" s="13"/>
      <c r="Q421" s="13"/>
      <c r="R421" s="13"/>
      <c r="S421" s="13"/>
    </row>
    <row r="422" spans="1:19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24"/>
      <c r="L422" s="124"/>
      <c r="M422" s="13"/>
      <c r="N422" s="13"/>
      <c r="O422" s="13"/>
      <c r="P422" s="13"/>
      <c r="Q422" s="13"/>
      <c r="R422" s="13"/>
      <c r="S422" s="13"/>
    </row>
    <row r="423" spans="1:19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24"/>
      <c r="L423" s="124"/>
      <c r="M423" s="13"/>
      <c r="N423" s="13"/>
      <c r="O423" s="13"/>
      <c r="P423" s="13"/>
      <c r="Q423" s="13"/>
      <c r="R423" s="13"/>
      <c r="S423" s="13"/>
    </row>
    <row r="424" spans="1:19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24"/>
      <c r="L424" s="124"/>
      <c r="M424" s="13"/>
      <c r="N424" s="13"/>
      <c r="O424" s="13"/>
      <c r="P424" s="13"/>
      <c r="Q424" s="13"/>
      <c r="R424" s="13"/>
      <c r="S424" s="13"/>
    </row>
    <row r="425" spans="1:19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24"/>
      <c r="L425" s="124"/>
      <c r="M425" s="13"/>
      <c r="N425" s="13"/>
      <c r="O425" s="13"/>
      <c r="P425" s="13"/>
      <c r="Q425" s="13"/>
      <c r="R425" s="13"/>
      <c r="S425" s="13"/>
    </row>
    <row r="426" spans="1:19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24"/>
      <c r="L426" s="124"/>
      <c r="M426" s="13"/>
      <c r="N426" s="13"/>
      <c r="O426" s="13"/>
      <c r="P426" s="13"/>
      <c r="Q426" s="13"/>
      <c r="R426" s="13"/>
      <c r="S426" s="13"/>
    </row>
    <row r="427" spans="1:19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24"/>
      <c r="L427" s="124"/>
      <c r="M427" s="13"/>
      <c r="N427" s="13"/>
      <c r="O427" s="13"/>
      <c r="P427" s="13"/>
      <c r="Q427" s="13"/>
      <c r="R427" s="13"/>
      <c r="S427" s="13"/>
    </row>
    <row r="428" spans="1:19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24"/>
      <c r="L428" s="124"/>
      <c r="M428" s="13"/>
      <c r="N428" s="13"/>
      <c r="O428" s="13"/>
      <c r="P428" s="13"/>
      <c r="Q428" s="13"/>
      <c r="R428" s="13"/>
      <c r="S428" s="13"/>
    </row>
    <row r="429" spans="1:19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24"/>
      <c r="L429" s="124"/>
      <c r="M429" s="13"/>
      <c r="N429" s="13"/>
      <c r="O429" s="13"/>
      <c r="P429" s="13"/>
      <c r="Q429" s="13"/>
      <c r="R429" s="13"/>
      <c r="S429" s="13"/>
    </row>
    <row r="430" spans="1:19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24"/>
      <c r="L430" s="124"/>
      <c r="M430" s="13"/>
      <c r="N430" s="13"/>
      <c r="O430" s="13"/>
      <c r="P430" s="13"/>
      <c r="Q430" s="13"/>
      <c r="R430" s="13"/>
      <c r="S430" s="13"/>
    </row>
    <row r="431" spans="1:19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24"/>
      <c r="L431" s="124"/>
      <c r="M431" s="13"/>
      <c r="N431" s="13"/>
      <c r="O431" s="13"/>
      <c r="P431" s="13"/>
      <c r="Q431" s="13"/>
      <c r="R431" s="13"/>
      <c r="S431" s="13"/>
    </row>
    <row r="432" spans="1:19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24"/>
      <c r="L432" s="124"/>
      <c r="M432" s="13"/>
      <c r="N432" s="13"/>
      <c r="O432" s="13"/>
      <c r="P432" s="13"/>
      <c r="Q432" s="13"/>
      <c r="R432" s="13"/>
      <c r="S432" s="13"/>
    </row>
    <row r="433" spans="1:19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24"/>
      <c r="L433" s="124"/>
      <c r="M433" s="13"/>
      <c r="N433" s="13"/>
      <c r="O433" s="13"/>
      <c r="P433" s="13"/>
      <c r="Q433" s="13"/>
      <c r="R433" s="13"/>
      <c r="S433" s="13"/>
    </row>
    <row r="434" spans="1:19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24"/>
      <c r="L434" s="124"/>
      <c r="M434" s="13"/>
      <c r="N434" s="13"/>
      <c r="O434" s="13"/>
      <c r="P434" s="13"/>
      <c r="Q434" s="13"/>
      <c r="R434" s="13"/>
      <c r="S434" s="13"/>
    </row>
    <row r="435" spans="1:19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24"/>
      <c r="L435" s="124"/>
      <c r="M435" s="13"/>
      <c r="N435" s="13"/>
      <c r="O435" s="13"/>
      <c r="P435" s="13"/>
      <c r="Q435" s="13"/>
      <c r="R435" s="13"/>
      <c r="S435" s="13"/>
    </row>
    <row r="436" spans="1:19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24"/>
      <c r="L436" s="124"/>
      <c r="M436" s="13"/>
      <c r="N436" s="13"/>
      <c r="O436" s="13"/>
      <c r="P436" s="13"/>
      <c r="Q436" s="13"/>
      <c r="R436" s="13"/>
      <c r="S436" s="13"/>
    </row>
    <row r="437" spans="1:19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24"/>
      <c r="L437" s="124"/>
      <c r="M437" s="13"/>
      <c r="N437" s="13"/>
      <c r="O437" s="13"/>
      <c r="P437" s="13"/>
      <c r="Q437" s="13"/>
      <c r="R437" s="13"/>
      <c r="S437" s="13"/>
    </row>
    <row r="438" spans="1:19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24"/>
      <c r="L438" s="124"/>
      <c r="M438" s="13"/>
      <c r="N438" s="13"/>
      <c r="O438" s="13"/>
      <c r="P438" s="13"/>
      <c r="Q438" s="13"/>
      <c r="R438" s="13"/>
      <c r="S438" s="13"/>
    </row>
    <row r="439" spans="1:19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24"/>
      <c r="L439" s="124"/>
      <c r="M439" s="13"/>
      <c r="N439" s="13"/>
      <c r="O439" s="13"/>
      <c r="P439" s="13"/>
      <c r="Q439" s="13"/>
      <c r="R439" s="13"/>
      <c r="S439" s="13"/>
    </row>
    <row r="440" spans="1:19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24"/>
      <c r="L440" s="124"/>
      <c r="M440" s="13"/>
      <c r="N440" s="13"/>
      <c r="O440" s="13"/>
      <c r="P440" s="13"/>
      <c r="Q440" s="13"/>
      <c r="R440" s="13"/>
      <c r="S440" s="13"/>
    </row>
    <row r="441" spans="1:19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24"/>
      <c r="L441" s="124"/>
      <c r="M441" s="13"/>
      <c r="N441" s="13"/>
      <c r="O441" s="13"/>
      <c r="P441" s="13"/>
      <c r="Q441" s="13"/>
      <c r="R441" s="13"/>
      <c r="S441" s="13"/>
    </row>
    <row r="442" spans="1:19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24"/>
      <c r="L442" s="124"/>
      <c r="M442" s="13"/>
      <c r="N442" s="13"/>
      <c r="O442" s="13"/>
      <c r="P442" s="13"/>
      <c r="Q442" s="13"/>
      <c r="R442" s="13"/>
      <c r="S442" s="13"/>
    </row>
    <row r="443" spans="1:19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24"/>
      <c r="L443" s="124"/>
      <c r="M443" s="13"/>
      <c r="N443" s="13"/>
      <c r="O443" s="13"/>
      <c r="P443" s="13"/>
      <c r="Q443" s="13"/>
      <c r="R443" s="13"/>
      <c r="S443" s="13"/>
    </row>
    <row r="444" spans="1:19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24"/>
      <c r="L444" s="124"/>
      <c r="M444" s="13"/>
      <c r="N444" s="13"/>
      <c r="O444" s="13"/>
      <c r="P444" s="13"/>
      <c r="Q444" s="13"/>
      <c r="R444" s="13"/>
      <c r="S444" s="13"/>
    </row>
    <row r="445" spans="1:19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24"/>
      <c r="L445" s="124"/>
      <c r="M445" s="13"/>
      <c r="N445" s="13"/>
      <c r="O445" s="13"/>
      <c r="P445" s="13"/>
      <c r="Q445" s="13"/>
      <c r="R445" s="13"/>
      <c r="S445" s="13"/>
    </row>
    <row r="446" spans="1:19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24"/>
      <c r="L446" s="124"/>
      <c r="M446" s="13"/>
      <c r="N446" s="13"/>
      <c r="O446" s="13"/>
      <c r="P446" s="13"/>
      <c r="Q446" s="13"/>
      <c r="R446" s="13"/>
      <c r="S446" s="13"/>
    </row>
    <row r="447" spans="1:19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24"/>
      <c r="L447" s="124"/>
      <c r="M447" s="13"/>
      <c r="N447" s="13"/>
      <c r="O447" s="13"/>
      <c r="P447" s="13"/>
      <c r="Q447" s="13"/>
      <c r="R447" s="13"/>
      <c r="S447" s="13"/>
    </row>
    <row r="448" spans="1:19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24"/>
      <c r="L448" s="124"/>
      <c r="M448" s="13"/>
      <c r="N448" s="13"/>
      <c r="O448" s="13"/>
      <c r="P448" s="13"/>
      <c r="Q448" s="13"/>
      <c r="R448" s="13"/>
      <c r="S448" s="13"/>
    </row>
    <row r="449" spans="1:19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24"/>
      <c r="L449" s="124"/>
      <c r="M449" s="13"/>
      <c r="N449" s="13"/>
      <c r="O449" s="13"/>
      <c r="P449" s="13"/>
      <c r="Q449" s="13"/>
      <c r="R449" s="13"/>
      <c r="S449" s="13"/>
    </row>
    <row r="450" spans="1:19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24"/>
      <c r="L450" s="124"/>
      <c r="M450" s="13"/>
      <c r="N450" s="13"/>
      <c r="O450" s="13"/>
      <c r="P450" s="13"/>
      <c r="Q450" s="13"/>
      <c r="R450" s="13"/>
      <c r="S450" s="13"/>
    </row>
    <row r="451" spans="1:19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24"/>
      <c r="L451" s="124"/>
      <c r="M451" s="13"/>
      <c r="N451" s="13"/>
      <c r="O451" s="13"/>
      <c r="P451" s="13"/>
      <c r="Q451" s="13"/>
      <c r="R451" s="13"/>
      <c r="S451" s="13"/>
    </row>
    <row r="452" spans="1:19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24"/>
      <c r="L452" s="124"/>
      <c r="M452" s="13"/>
      <c r="N452" s="13"/>
      <c r="O452" s="13"/>
      <c r="P452" s="13"/>
      <c r="Q452" s="13"/>
      <c r="R452" s="13"/>
      <c r="S452" s="13"/>
    </row>
    <row r="453" spans="1:19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24"/>
      <c r="L453" s="124"/>
      <c r="M453" s="13"/>
      <c r="N453" s="13"/>
      <c r="O453" s="13"/>
      <c r="P453" s="13"/>
      <c r="Q453" s="13"/>
      <c r="R453" s="13"/>
      <c r="S453" s="13"/>
    </row>
    <row r="454" spans="1:19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24"/>
      <c r="L454" s="124"/>
      <c r="M454" s="13"/>
      <c r="N454" s="13"/>
      <c r="O454" s="13"/>
      <c r="P454" s="13"/>
      <c r="Q454" s="13"/>
      <c r="R454" s="13"/>
      <c r="S454" s="13"/>
    </row>
    <row r="455" spans="1:19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24"/>
      <c r="L455" s="124"/>
      <c r="M455" s="13"/>
      <c r="N455" s="13"/>
      <c r="O455" s="13"/>
      <c r="P455" s="13"/>
      <c r="Q455" s="13"/>
      <c r="R455" s="13"/>
      <c r="S455" s="13"/>
    </row>
    <row r="456" spans="1:19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24"/>
      <c r="L456" s="124"/>
      <c r="M456" s="13"/>
      <c r="N456" s="13"/>
      <c r="O456" s="13"/>
      <c r="P456" s="13"/>
      <c r="Q456" s="13"/>
      <c r="R456" s="13"/>
      <c r="S456" s="13"/>
    </row>
    <row r="457" spans="1:19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24"/>
      <c r="L457" s="124"/>
      <c r="M457" s="13"/>
      <c r="N457" s="13"/>
      <c r="O457" s="13"/>
      <c r="P457" s="13"/>
      <c r="Q457" s="13"/>
      <c r="R457" s="13"/>
      <c r="S457" s="13"/>
    </row>
    <row r="458" spans="1:19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24"/>
      <c r="L458" s="124"/>
      <c r="M458" s="13"/>
      <c r="N458" s="13"/>
      <c r="O458" s="13"/>
      <c r="P458" s="13"/>
      <c r="Q458" s="13"/>
      <c r="R458" s="13"/>
      <c r="S458" s="13"/>
    </row>
    <row r="459" spans="1:19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24"/>
      <c r="L459" s="124"/>
      <c r="M459" s="13"/>
      <c r="N459" s="13"/>
      <c r="O459" s="13"/>
      <c r="P459" s="13"/>
      <c r="Q459" s="13"/>
      <c r="R459" s="13"/>
      <c r="S459" s="13"/>
    </row>
    <row r="460" spans="1:19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24"/>
      <c r="L460" s="124"/>
      <c r="M460" s="13"/>
      <c r="N460" s="13"/>
      <c r="O460" s="13"/>
      <c r="P460" s="13"/>
      <c r="Q460" s="13"/>
      <c r="R460" s="13"/>
      <c r="S460" s="13"/>
    </row>
    <row r="461" spans="1:19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24"/>
      <c r="L461" s="124"/>
      <c r="M461" s="13"/>
      <c r="N461" s="13"/>
      <c r="O461" s="13"/>
      <c r="P461" s="13"/>
      <c r="Q461" s="13"/>
      <c r="R461" s="13"/>
      <c r="S461" s="13"/>
    </row>
    <row r="462" spans="1:19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24"/>
      <c r="L462" s="124"/>
      <c r="M462" s="13"/>
      <c r="N462" s="13"/>
      <c r="O462" s="13"/>
      <c r="P462" s="13"/>
      <c r="Q462" s="13"/>
      <c r="R462" s="13"/>
      <c r="S462" s="13"/>
    </row>
    <row r="463" spans="1:19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24"/>
      <c r="L463" s="124"/>
      <c r="M463" s="13"/>
      <c r="N463" s="13"/>
      <c r="O463" s="13"/>
      <c r="P463" s="13"/>
      <c r="Q463" s="13"/>
      <c r="R463" s="13"/>
      <c r="S463" s="13"/>
    </row>
    <row r="464" spans="1:19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24"/>
      <c r="L464" s="124"/>
      <c r="M464" s="13"/>
      <c r="N464" s="13"/>
      <c r="O464" s="13"/>
      <c r="P464" s="13"/>
      <c r="Q464" s="13"/>
      <c r="R464" s="13"/>
      <c r="S464" s="13"/>
    </row>
    <row r="465" spans="1:19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24"/>
      <c r="L465" s="124"/>
      <c r="M465" s="13"/>
      <c r="N465" s="13"/>
      <c r="O465" s="13"/>
      <c r="P465" s="13"/>
      <c r="Q465" s="13"/>
      <c r="R465" s="13"/>
      <c r="S465" s="13"/>
    </row>
    <row r="466" spans="1:19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24"/>
      <c r="L466" s="124"/>
      <c r="M466" s="13"/>
      <c r="N466" s="13"/>
      <c r="O466" s="13"/>
      <c r="P466" s="13"/>
      <c r="Q466" s="13"/>
      <c r="R466" s="13"/>
      <c r="S466" s="13"/>
    </row>
    <row r="467" spans="1:19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24"/>
      <c r="L467" s="124"/>
      <c r="M467" s="13"/>
      <c r="N467" s="13"/>
      <c r="O467" s="13"/>
      <c r="P467" s="13"/>
      <c r="Q467" s="13"/>
      <c r="R467" s="13"/>
      <c r="S467" s="13"/>
    </row>
    <row r="468" spans="1:19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24"/>
      <c r="L468" s="124"/>
      <c r="M468" s="13"/>
      <c r="N468" s="13"/>
      <c r="O468" s="13"/>
      <c r="P468" s="13"/>
      <c r="Q468" s="13"/>
      <c r="R468" s="13"/>
      <c r="S468" s="13"/>
    </row>
    <row r="469" spans="1:19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24"/>
      <c r="L469" s="124"/>
      <c r="M469" s="13"/>
      <c r="N469" s="13"/>
      <c r="O469" s="13"/>
      <c r="P469" s="13"/>
      <c r="Q469" s="13"/>
      <c r="R469" s="13"/>
      <c r="S469" s="13"/>
    </row>
    <row r="470" spans="1:19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24"/>
      <c r="L470" s="124"/>
      <c r="M470" s="13"/>
      <c r="N470" s="13"/>
      <c r="O470" s="13"/>
      <c r="P470" s="13"/>
      <c r="Q470" s="13"/>
      <c r="R470" s="13"/>
      <c r="S470" s="13"/>
    </row>
    <row r="471" spans="1:19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24"/>
      <c r="L471" s="124"/>
      <c r="M471" s="13"/>
      <c r="N471" s="13"/>
      <c r="O471" s="13"/>
      <c r="P471" s="13"/>
      <c r="Q471" s="13"/>
      <c r="R471" s="13"/>
      <c r="S471" s="13"/>
    </row>
    <row r="472" spans="1:19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24"/>
      <c r="L472" s="124"/>
      <c r="M472" s="13"/>
      <c r="N472" s="13"/>
      <c r="O472" s="13"/>
      <c r="P472" s="13"/>
      <c r="Q472" s="13"/>
      <c r="R472" s="13"/>
      <c r="S472" s="13"/>
    </row>
    <row r="473" spans="1:19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24"/>
      <c r="L473" s="124"/>
      <c r="M473" s="13"/>
      <c r="N473" s="13"/>
      <c r="O473" s="13"/>
      <c r="P473" s="13"/>
      <c r="Q473" s="13"/>
      <c r="R473" s="13"/>
      <c r="S473" s="13"/>
    </row>
    <row r="474" spans="1:19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24"/>
      <c r="L474" s="124"/>
      <c r="M474" s="13"/>
      <c r="N474" s="13"/>
      <c r="O474" s="13"/>
      <c r="P474" s="13"/>
      <c r="Q474" s="13"/>
      <c r="R474" s="13"/>
      <c r="S474" s="13"/>
    </row>
    <row r="475" spans="1:19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24"/>
      <c r="L475" s="124"/>
      <c r="M475" s="13"/>
      <c r="N475" s="13"/>
      <c r="O475" s="13"/>
      <c r="P475" s="13"/>
      <c r="Q475" s="13"/>
      <c r="R475" s="13"/>
      <c r="S475" s="13"/>
    </row>
    <row r="476" spans="1:19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24"/>
      <c r="L476" s="124"/>
      <c r="M476" s="13"/>
      <c r="N476" s="13"/>
      <c r="O476" s="13"/>
      <c r="P476" s="13"/>
      <c r="Q476" s="13"/>
      <c r="R476" s="13"/>
      <c r="S476" s="13"/>
    </row>
    <row r="477" spans="1:19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24"/>
      <c r="L477" s="124"/>
      <c r="M477" s="13"/>
      <c r="N477" s="13"/>
      <c r="O477" s="13"/>
      <c r="P477" s="13"/>
      <c r="Q477" s="13"/>
      <c r="R477" s="13"/>
      <c r="S477" s="13"/>
    </row>
    <row r="478" spans="1:19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24"/>
      <c r="L478" s="124"/>
      <c r="M478" s="13"/>
      <c r="N478" s="13"/>
      <c r="O478" s="13"/>
      <c r="P478" s="13"/>
      <c r="Q478" s="13"/>
      <c r="R478" s="13"/>
      <c r="S478" s="13"/>
    </row>
    <row r="479" spans="1:19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24"/>
      <c r="L479" s="124"/>
      <c r="M479" s="13"/>
      <c r="N479" s="13"/>
      <c r="O479" s="13"/>
      <c r="P479" s="13"/>
      <c r="Q479" s="13"/>
      <c r="R479" s="13"/>
      <c r="S479" s="13"/>
    </row>
    <row r="480" spans="1:19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24"/>
      <c r="L480" s="124"/>
      <c r="M480" s="13"/>
      <c r="N480" s="13"/>
      <c r="O480" s="13"/>
      <c r="P480" s="13"/>
      <c r="Q480" s="13"/>
      <c r="R480" s="13"/>
      <c r="S480" s="13"/>
    </row>
    <row r="481" spans="1:19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24"/>
      <c r="L481" s="124"/>
      <c r="M481" s="13"/>
      <c r="N481" s="13"/>
      <c r="O481" s="13"/>
      <c r="P481" s="13"/>
      <c r="Q481" s="13"/>
      <c r="R481" s="13"/>
      <c r="S481" s="13"/>
    </row>
    <row r="482" spans="1:19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24"/>
      <c r="L482" s="124"/>
      <c r="M482" s="13"/>
      <c r="N482" s="13"/>
      <c r="O482" s="13"/>
      <c r="P482" s="13"/>
      <c r="Q482" s="13"/>
      <c r="R482" s="13"/>
      <c r="S482" s="13"/>
    </row>
    <row r="483" spans="1:19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24"/>
      <c r="L483" s="124"/>
      <c r="M483" s="13"/>
      <c r="N483" s="13"/>
      <c r="O483" s="13"/>
      <c r="P483" s="13"/>
      <c r="Q483" s="13"/>
      <c r="R483" s="13"/>
      <c r="S483" s="13"/>
    </row>
    <row r="484" spans="1:19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24"/>
      <c r="L484" s="124"/>
      <c r="M484" s="13"/>
      <c r="N484" s="13"/>
      <c r="O484" s="13"/>
      <c r="P484" s="13"/>
      <c r="Q484" s="13"/>
      <c r="R484" s="13"/>
      <c r="S484" s="13"/>
    </row>
    <row r="485" spans="1:19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24"/>
      <c r="L485" s="124"/>
      <c r="M485" s="13"/>
      <c r="N485" s="13"/>
      <c r="O485" s="13"/>
      <c r="P485" s="13"/>
      <c r="Q485" s="13"/>
      <c r="R485" s="13"/>
      <c r="S485" s="13"/>
    </row>
    <row r="486" spans="1:19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24"/>
      <c r="L486" s="124"/>
      <c r="M486" s="13"/>
      <c r="N486" s="13"/>
      <c r="O486" s="13"/>
      <c r="P486" s="13"/>
      <c r="Q486" s="13"/>
      <c r="R486" s="13"/>
      <c r="S486" s="13"/>
    </row>
    <row r="487" spans="1:19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24"/>
      <c r="L487" s="124"/>
      <c r="M487" s="13"/>
      <c r="N487" s="13"/>
      <c r="O487" s="13"/>
      <c r="P487" s="13"/>
      <c r="Q487" s="13"/>
      <c r="R487" s="13"/>
      <c r="S487" s="13"/>
    </row>
    <row r="488" spans="1:19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24"/>
      <c r="L488" s="124"/>
      <c r="M488" s="13"/>
      <c r="N488" s="13"/>
      <c r="O488" s="13"/>
      <c r="P488" s="13"/>
      <c r="Q488" s="13"/>
      <c r="R488" s="13"/>
      <c r="S488" s="13"/>
    </row>
    <row r="489" spans="1:19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24"/>
      <c r="L489" s="124"/>
      <c r="M489" s="13"/>
      <c r="N489" s="13"/>
      <c r="O489" s="13"/>
      <c r="P489" s="13"/>
      <c r="Q489" s="13"/>
      <c r="R489" s="13"/>
      <c r="S489" s="13"/>
    </row>
    <row r="490" spans="1:19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24"/>
      <c r="L490" s="124"/>
      <c r="M490" s="13"/>
      <c r="N490" s="13"/>
      <c r="O490" s="13"/>
      <c r="P490" s="13"/>
      <c r="Q490" s="13"/>
      <c r="R490" s="13"/>
      <c r="S490" s="13"/>
    </row>
    <row r="491" spans="1:19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24"/>
      <c r="L491" s="124"/>
      <c r="M491" s="13"/>
      <c r="N491" s="13"/>
      <c r="O491" s="13"/>
      <c r="P491" s="13"/>
      <c r="Q491" s="13"/>
      <c r="R491" s="13"/>
      <c r="S491" s="13"/>
    </row>
    <row r="492" spans="1:19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24"/>
      <c r="L492" s="124"/>
      <c r="M492" s="13"/>
      <c r="N492" s="13"/>
      <c r="O492" s="13"/>
      <c r="P492" s="13"/>
      <c r="Q492" s="13"/>
      <c r="R492" s="13"/>
      <c r="S492" s="13"/>
    </row>
    <row r="493" spans="1:19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24"/>
      <c r="L493" s="124"/>
      <c r="M493" s="13"/>
      <c r="N493" s="13"/>
      <c r="O493" s="13"/>
      <c r="P493" s="13"/>
      <c r="Q493" s="13"/>
      <c r="R493" s="13"/>
      <c r="S493" s="13"/>
    </row>
    <row r="494" spans="1:19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24"/>
      <c r="L494" s="124"/>
      <c r="M494" s="13"/>
      <c r="N494" s="13"/>
      <c r="O494" s="13"/>
      <c r="P494" s="13"/>
      <c r="Q494" s="13"/>
      <c r="R494" s="13"/>
      <c r="S494" s="13"/>
    </row>
    <row r="495" spans="1:19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24"/>
      <c r="L495" s="124"/>
      <c r="M495" s="13"/>
      <c r="N495" s="13"/>
      <c r="O495" s="13"/>
      <c r="P495" s="13"/>
      <c r="Q495" s="13"/>
      <c r="R495" s="13"/>
      <c r="S495" s="13"/>
    </row>
    <row r="496" spans="1:19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24"/>
      <c r="L496" s="124"/>
      <c r="M496" s="13"/>
      <c r="N496" s="13"/>
      <c r="O496" s="13"/>
      <c r="P496" s="13"/>
      <c r="Q496" s="13"/>
      <c r="R496" s="13"/>
      <c r="S496" s="13"/>
    </row>
    <row r="497" spans="1:19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24"/>
      <c r="L497" s="124"/>
      <c r="M497" s="13"/>
      <c r="N497" s="13"/>
      <c r="O497" s="13"/>
      <c r="P497" s="13"/>
      <c r="Q497" s="13"/>
      <c r="R497" s="13"/>
      <c r="S497" s="13"/>
    </row>
    <row r="498" spans="1:19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24"/>
      <c r="L498" s="124"/>
      <c r="M498" s="13"/>
      <c r="N498" s="13"/>
      <c r="O498" s="13"/>
      <c r="P498" s="13"/>
      <c r="Q498" s="13"/>
      <c r="R498" s="13"/>
      <c r="S498" s="13"/>
    </row>
    <row r="499" spans="1:19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24"/>
      <c r="L499" s="124"/>
      <c r="M499" s="13"/>
      <c r="N499" s="13"/>
      <c r="O499" s="13"/>
      <c r="P499" s="13"/>
      <c r="Q499" s="13"/>
      <c r="R499" s="13"/>
      <c r="S499" s="13"/>
    </row>
    <row r="500" spans="1:19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24"/>
      <c r="L500" s="124"/>
      <c r="M500" s="13"/>
      <c r="N500" s="13"/>
      <c r="O500" s="13"/>
      <c r="P500" s="13"/>
      <c r="Q500" s="13"/>
      <c r="R500" s="13"/>
      <c r="S500" s="13"/>
    </row>
    <row r="501" spans="1:19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24"/>
      <c r="L501" s="124"/>
      <c r="M501" s="13"/>
      <c r="N501" s="13"/>
      <c r="O501" s="13"/>
      <c r="P501" s="13"/>
      <c r="Q501" s="13"/>
      <c r="R501" s="13"/>
      <c r="S501" s="13"/>
    </row>
    <row r="502" spans="1:19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24"/>
      <c r="L502" s="124"/>
      <c r="M502" s="13"/>
      <c r="N502" s="13"/>
      <c r="O502" s="13"/>
      <c r="P502" s="13"/>
      <c r="Q502" s="13"/>
      <c r="R502" s="13"/>
      <c r="S502" s="13"/>
    </row>
    <row r="503" spans="1:19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24"/>
      <c r="L503" s="124"/>
      <c r="M503" s="13"/>
      <c r="N503" s="13"/>
      <c r="O503" s="13"/>
      <c r="P503" s="13"/>
      <c r="Q503" s="13"/>
      <c r="R503" s="13"/>
      <c r="S503" s="13"/>
    </row>
    <row r="504" spans="1:19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24"/>
      <c r="L504" s="124"/>
      <c r="M504" s="13"/>
      <c r="N504" s="13"/>
      <c r="O504" s="13"/>
      <c r="P504" s="13"/>
      <c r="Q504" s="13"/>
      <c r="R504" s="13"/>
      <c r="S504" s="13"/>
    </row>
    <row r="505" spans="1:19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24"/>
      <c r="L505" s="124"/>
      <c r="M505" s="13"/>
      <c r="N505" s="13"/>
      <c r="O505" s="13"/>
      <c r="P505" s="13"/>
      <c r="Q505" s="13"/>
      <c r="R505" s="13"/>
      <c r="S505" s="13"/>
    </row>
    <row r="506" spans="1:19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24"/>
      <c r="L506" s="124"/>
      <c r="M506" s="13"/>
      <c r="N506" s="13"/>
      <c r="O506" s="13"/>
      <c r="P506" s="13"/>
      <c r="Q506" s="13"/>
      <c r="R506" s="13"/>
      <c r="S506" s="13"/>
    </row>
    <row r="507" spans="1:19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24"/>
      <c r="L507" s="124"/>
      <c r="M507" s="13"/>
      <c r="N507" s="13"/>
      <c r="O507" s="13"/>
      <c r="P507" s="13"/>
      <c r="Q507" s="13"/>
      <c r="R507" s="13"/>
      <c r="S507" s="13"/>
    </row>
    <row r="508" spans="1:19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24"/>
      <c r="L508" s="124"/>
      <c r="M508" s="13"/>
      <c r="N508" s="13"/>
      <c r="O508" s="13"/>
      <c r="P508" s="13"/>
      <c r="Q508" s="13"/>
      <c r="R508" s="13"/>
      <c r="S508" s="13"/>
    </row>
    <row r="509" spans="1:19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24"/>
      <c r="L509" s="124"/>
      <c r="M509" s="13"/>
      <c r="N509" s="13"/>
      <c r="O509" s="13"/>
      <c r="P509" s="13"/>
      <c r="Q509" s="13"/>
      <c r="R509" s="13"/>
      <c r="S509" s="13"/>
    </row>
    <row r="510" spans="1:19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24"/>
      <c r="L510" s="124"/>
      <c r="M510" s="13"/>
      <c r="N510" s="13"/>
      <c r="O510" s="13"/>
      <c r="P510" s="13"/>
      <c r="Q510" s="13"/>
      <c r="R510" s="13"/>
      <c r="S510" s="13"/>
    </row>
    <row r="511" spans="1:19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24"/>
      <c r="L511" s="124"/>
      <c r="M511" s="13"/>
      <c r="N511" s="13"/>
      <c r="O511" s="13"/>
      <c r="P511" s="13"/>
      <c r="Q511" s="13"/>
      <c r="R511" s="13"/>
      <c r="S511" s="13"/>
    </row>
    <row r="512" spans="1:19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24"/>
      <c r="L512" s="124"/>
      <c r="M512" s="13"/>
      <c r="N512" s="13"/>
      <c r="O512" s="13"/>
      <c r="P512" s="13"/>
      <c r="Q512" s="13"/>
      <c r="R512" s="13"/>
      <c r="S512" s="13"/>
    </row>
    <row r="513" spans="1:19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24"/>
      <c r="L513" s="124"/>
      <c r="M513" s="13"/>
      <c r="N513" s="13"/>
      <c r="O513" s="13"/>
      <c r="P513" s="13"/>
      <c r="Q513" s="13"/>
      <c r="R513" s="13"/>
      <c r="S513" s="13"/>
    </row>
    <row r="514" spans="1:19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24"/>
      <c r="L514" s="124"/>
      <c r="M514" s="13"/>
      <c r="N514" s="13"/>
      <c r="O514" s="13"/>
      <c r="P514" s="13"/>
      <c r="Q514" s="13"/>
      <c r="R514" s="13"/>
      <c r="S514" s="13"/>
    </row>
    <row r="515" spans="1:19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24"/>
      <c r="L515" s="124"/>
      <c r="M515" s="13"/>
      <c r="N515" s="13"/>
      <c r="O515" s="13"/>
      <c r="P515" s="13"/>
      <c r="Q515" s="13"/>
      <c r="R515" s="13"/>
      <c r="S515" s="13"/>
    </row>
    <row r="516" spans="1:19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24"/>
      <c r="L516" s="124"/>
      <c r="M516" s="13"/>
      <c r="N516" s="13"/>
      <c r="O516" s="13"/>
      <c r="P516" s="13"/>
      <c r="Q516" s="13"/>
      <c r="R516" s="13"/>
      <c r="S516" s="13"/>
    </row>
    <row r="517" spans="1:19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24"/>
      <c r="L517" s="124"/>
      <c r="M517" s="13"/>
      <c r="N517" s="13"/>
      <c r="O517" s="13"/>
      <c r="P517" s="13"/>
      <c r="Q517" s="13"/>
      <c r="R517" s="13"/>
      <c r="S517" s="13"/>
    </row>
    <row r="518" spans="1:19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24"/>
      <c r="L518" s="124"/>
      <c r="M518" s="13"/>
      <c r="N518" s="13"/>
      <c r="O518" s="13"/>
      <c r="P518" s="13"/>
      <c r="Q518" s="13"/>
      <c r="R518" s="13"/>
      <c r="S518" s="13"/>
    </row>
    <row r="519" spans="1:19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24"/>
      <c r="L519" s="124"/>
      <c r="M519" s="13"/>
      <c r="N519" s="13"/>
      <c r="O519" s="13"/>
      <c r="P519" s="13"/>
      <c r="Q519" s="13"/>
      <c r="R519" s="13"/>
      <c r="S519" s="13"/>
    </row>
    <row r="520" spans="1:19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24"/>
      <c r="L520" s="124"/>
      <c r="M520" s="13"/>
      <c r="N520" s="13"/>
      <c r="O520" s="13"/>
      <c r="P520" s="13"/>
      <c r="Q520" s="13"/>
      <c r="R520" s="13"/>
      <c r="S520" s="13"/>
    </row>
    <row r="521" spans="1:19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24"/>
      <c r="L521" s="124"/>
      <c r="M521" s="13"/>
      <c r="N521" s="13"/>
      <c r="O521" s="13"/>
      <c r="P521" s="13"/>
      <c r="Q521" s="13"/>
      <c r="R521" s="13"/>
      <c r="S521" s="13"/>
    </row>
    <row r="522" spans="1:19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24"/>
      <c r="L522" s="124"/>
      <c r="M522" s="13"/>
      <c r="N522" s="13"/>
      <c r="O522" s="13"/>
      <c r="P522" s="13"/>
      <c r="Q522" s="13"/>
      <c r="R522" s="13"/>
      <c r="S522" s="13"/>
    </row>
    <row r="523" spans="1:19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24"/>
      <c r="L523" s="124"/>
      <c r="M523" s="13"/>
      <c r="N523" s="13"/>
      <c r="O523" s="13"/>
      <c r="P523" s="13"/>
      <c r="Q523" s="13"/>
      <c r="R523" s="13"/>
      <c r="S523" s="13"/>
    </row>
    <row r="524" spans="1:19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24"/>
      <c r="L524" s="124"/>
      <c r="M524" s="13"/>
      <c r="N524" s="13"/>
      <c r="O524" s="13"/>
      <c r="P524" s="13"/>
      <c r="Q524" s="13"/>
      <c r="R524" s="13"/>
      <c r="S524" s="13"/>
    </row>
    <row r="525" spans="1:19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24"/>
      <c r="L525" s="124"/>
      <c r="M525" s="13"/>
      <c r="N525" s="13"/>
      <c r="O525" s="13"/>
      <c r="P525" s="13"/>
      <c r="Q525" s="13"/>
      <c r="R525" s="13"/>
      <c r="S525" s="13"/>
    </row>
    <row r="526" spans="1:19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24"/>
      <c r="L526" s="124"/>
      <c r="M526" s="13"/>
      <c r="N526" s="13"/>
      <c r="O526" s="13"/>
      <c r="P526" s="13"/>
      <c r="Q526" s="13"/>
      <c r="R526" s="13"/>
      <c r="S526" s="13"/>
    </row>
    <row r="527" spans="1:19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24"/>
      <c r="L527" s="124"/>
      <c r="M527" s="13"/>
      <c r="N527" s="13"/>
      <c r="O527" s="13"/>
      <c r="P527" s="13"/>
      <c r="Q527" s="13"/>
      <c r="R527" s="13"/>
      <c r="S527" s="13"/>
    </row>
    <row r="528" spans="1:19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24"/>
      <c r="L528" s="124"/>
      <c r="M528" s="13"/>
      <c r="N528" s="13"/>
      <c r="O528" s="13"/>
      <c r="P528" s="13"/>
      <c r="Q528" s="13"/>
      <c r="R528" s="13"/>
      <c r="S528" s="13"/>
    </row>
    <row r="529" spans="1:19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24"/>
      <c r="L529" s="124"/>
      <c r="M529" s="13"/>
      <c r="N529" s="13"/>
      <c r="O529" s="13"/>
      <c r="P529" s="13"/>
      <c r="Q529" s="13"/>
      <c r="R529" s="13"/>
      <c r="S529" s="13"/>
    </row>
    <row r="530" spans="1:19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24"/>
      <c r="L530" s="124"/>
      <c r="M530" s="13"/>
      <c r="N530" s="13"/>
      <c r="O530" s="13"/>
      <c r="P530" s="13"/>
      <c r="Q530" s="13"/>
      <c r="R530" s="13"/>
      <c r="S530" s="13"/>
    </row>
    <row r="531" spans="1:19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24"/>
      <c r="L531" s="124"/>
      <c r="M531" s="13"/>
      <c r="N531" s="13"/>
      <c r="O531" s="13"/>
      <c r="P531" s="13"/>
      <c r="Q531" s="13"/>
      <c r="R531" s="13"/>
      <c r="S531" s="13"/>
    </row>
    <row r="532" spans="1:19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24"/>
      <c r="L532" s="124"/>
      <c r="M532" s="13"/>
      <c r="N532" s="13"/>
      <c r="O532" s="13"/>
      <c r="P532" s="13"/>
      <c r="Q532" s="13"/>
      <c r="R532" s="13"/>
      <c r="S532" s="13"/>
    </row>
    <row r="533" spans="1:19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24"/>
      <c r="L533" s="124"/>
      <c r="M533" s="13"/>
      <c r="N533" s="13"/>
      <c r="O533" s="13"/>
      <c r="P533" s="13"/>
      <c r="Q533" s="13"/>
      <c r="R533" s="13"/>
      <c r="S533" s="13"/>
    </row>
    <row r="534" spans="1:19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24"/>
      <c r="L534" s="124"/>
      <c r="M534" s="13"/>
      <c r="N534" s="13"/>
      <c r="O534" s="13"/>
      <c r="P534" s="13"/>
      <c r="Q534" s="13"/>
      <c r="R534" s="13"/>
      <c r="S534" s="13"/>
    </row>
    <row r="535" spans="1:19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24"/>
      <c r="L535" s="124"/>
      <c r="M535" s="13"/>
      <c r="N535" s="13"/>
      <c r="O535" s="13"/>
      <c r="P535" s="13"/>
      <c r="Q535" s="13"/>
      <c r="R535" s="13"/>
      <c r="S535" s="13"/>
    </row>
    <row r="536" spans="1:19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24"/>
      <c r="L536" s="124"/>
      <c r="M536" s="13"/>
      <c r="N536" s="13"/>
      <c r="O536" s="13"/>
      <c r="P536" s="13"/>
      <c r="Q536" s="13"/>
      <c r="R536" s="13"/>
      <c r="S536" s="13"/>
    </row>
    <row r="537" spans="1:19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24"/>
      <c r="L537" s="124"/>
      <c r="M537" s="13"/>
      <c r="N537" s="13"/>
      <c r="O537" s="13"/>
      <c r="P537" s="13"/>
      <c r="Q537" s="13"/>
      <c r="R537" s="13"/>
      <c r="S537" s="13"/>
    </row>
    <row r="538" spans="1:19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24"/>
      <c r="L538" s="124"/>
      <c r="M538" s="13"/>
      <c r="N538" s="13"/>
      <c r="O538" s="13"/>
      <c r="P538" s="13"/>
      <c r="Q538" s="13"/>
      <c r="R538" s="13"/>
      <c r="S538" s="13"/>
    </row>
    <row r="539" spans="1:19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24"/>
      <c r="L539" s="124"/>
      <c r="M539" s="13"/>
      <c r="N539" s="13"/>
      <c r="O539" s="13"/>
      <c r="P539" s="13"/>
      <c r="Q539" s="13"/>
      <c r="R539" s="13"/>
      <c r="S539" s="13"/>
    </row>
    <row r="540" spans="1:19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24"/>
      <c r="L540" s="124"/>
      <c r="M540" s="13"/>
      <c r="N540" s="13"/>
      <c r="O540" s="13"/>
      <c r="P540" s="13"/>
      <c r="Q540" s="13"/>
      <c r="R540" s="13"/>
      <c r="S540" s="13"/>
    </row>
    <row r="541" spans="1:19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24"/>
      <c r="L541" s="124"/>
      <c r="M541" s="13"/>
      <c r="N541" s="13"/>
      <c r="O541" s="13"/>
      <c r="P541" s="13"/>
      <c r="Q541" s="13"/>
      <c r="R541" s="13"/>
      <c r="S541" s="13"/>
    </row>
    <row r="542" spans="1:19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24"/>
      <c r="L542" s="124"/>
      <c r="M542" s="13"/>
      <c r="N542" s="13"/>
      <c r="O542" s="13"/>
      <c r="P542" s="13"/>
      <c r="Q542" s="13"/>
      <c r="R542" s="13"/>
      <c r="S542" s="13"/>
    </row>
    <row r="543" spans="1:19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24"/>
      <c r="L543" s="124"/>
      <c r="M543" s="13"/>
      <c r="N543" s="13"/>
      <c r="O543" s="13"/>
      <c r="P543" s="13"/>
      <c r="Q543" s="13"/>
      <c r="R543" s="13"/>
      <c r="S543" s="13"/>
    </row>
    <row r="544" spans="1:19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24"/>
      <c r="L544" s="124"/>
      <c r="M544" s="13"/>
      <c r="N544" s="13"/>
      <c r="O544" s="13"/>
      <c r="P544" s="13"/>
      <c r="Q544" s="13"/>
      <c r="R544" s="13"/>
      <c r="S544" s="13"/>
    </row>
    <row r="545" spans="1:19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24"/>
      <c r="L545" s="124"/>
      <c r="M545" s="13"/>
      <c r="N545" s="13"/>
      <c r="O545" s="13"/>
      <c r="P545" s="13"/>
      <c r="Q545" s="13"/>
      <c r="R545" s="13"/>
      <c r="S545" s="13"/>
    </row>
    <row r="546" spans="1:19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24"/>
      <c r="L546" s="124"/>
      <c r="M546" s="13"/>
      <c r="N546" s="13"/>
      <c r="O546" s="13"/>
      <c r="P546" s="13"/>
      <c r="Q546" s="13"/>
      <c r="R546" s="13"/>
      <c r="S546" s="13"/>
    </row>
    <row r="547" spans="1:19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24"/>
      <c r="L547" s="124"/>
      <c r="M547" s="13"/>
      <c r="N547" s="13"/>
      <c r="O547" s="13"/>
      <c r="P547" s="13"/>
      <c r="Q547" s="13"/>
      <c r="R547" s="13"/>
      <c r="S547" s="13"/>
    </row>
    <row r="548" spans="1:19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24"/>
      <c r="L548" s="124"/>
      <c r="M548" s="13"/>
      <c r="N548" s="13"/>
      <c r="O548" s="13"/>
      <c r="P548" s="13"/>
      <c r="Q548" s="13"/>
      <c r="R548" s="13"/>
      <c r="S548" s="13"/>
    </row>
    <row r="549" spans="1:19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24"/>
      <c r="L549" s="124"/>
      <c r="M549" s="13"/>
      <c r="N549" s="13"/>
      <c r="O549" s="13"/>
      <c r="P549" s="13"/>
      <c r="Q549" s="13"/>
      <c r="R549" s="13"/>
      <c r="S549" s="13"/>
    </row>
    <row r="550" spans="1:19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24"/>
      <c r="L550" s="124"/>
      <c r="M550" s="13"/>
      <c r="N550" s="13"/>
      <c r="O550" s="13"/>
      <c r="P550" s="13"/>
      <c r="Q550" s="13"/>
      <c r="R550" s="13"/>
      <c r="S550" s="13"/>
    </row>
    <row r="551" spans="1:19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24"/>
      <c r="L551" s="124"/>
      <c r="M551" s="13"/>
      <c r="N551" s="13"/>
      <c r="O551" s="13"/>
      <c r="P551" s="13"/>
      <c r="Q551" s="13"/>
      <c r="R551" s="13"/>
      <c r="S551" s="13"/>
    </row>
    <row r="552" spans="1:19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24"/>
      <c r="L552" s="124"/>
      <c r="M552" s="13"/>
      <c r="N552" s="13"/>
      <c r="O552" s="13"/>
      <c r="P552" s="13"/>
      <c r="Q552" s="13"/>
      <c r="R552" s="13"/>
      <c r="S552" s="13"/>
    </row>
    <row r="553" spans="1:19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24"/>
      <c r="L553" s="124"/>
      <c r="M553" s="13"/>
      <c r="N553" s="13"/>
      <c r="O553" s="13"/>
      <c r="P553" s="13"/>
      <c r="Q553" s="13"/>
      <c r="R553" s="13"/>
      <c r="S553" s="13"/>
    </row>
    <row r="554" spans="1:19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24"/>
      <c r="L554" s="124"/>
      <c r="M554" s="13"/>
      <c r="N554" s="13"/>
      <c r="O554" s="13"/>
      <c r="P554" s="13"/>
      <c r="Q554" s="13"/>
      <c r="R554" s="13"/>
      <c r="S554" s="13"/>
    </row>
    <row r="555" spans="1:19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24"/>
      <c r="L555" s="124"/>
      <c r="M555" s="13"/>
      <c r="N555" s="13"/>
      <c r="O555" s="13"/>
      <c r="P555" s="13"/>
      <c r="Q555" s="13"/>
      <c r="R555" s="13"/>
      <c r="S555" s="13"/>
    </row>
    <row r="556" spans="1:19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24"/>
      <c r="L556" s="124"/>
      <c r="M556" s="13"/>
      <c r="N556" s="13"/>
      <c r="O556" s="13"/>
      <c r="P556" s="13"/>
      <c r="Q556" s="13"/>
      <c r="R556" s="13"/>
      <c r="S556" s="13"/>
    </row>
    <row r="557" spans="1:19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24"/>
      <c r="L557" s="124"/>
      <c r="M557" s="13"/>
      <c r="N557" s="13"/>
      <c r="O557" s="13"/>
      <c r="P557" s="13"/>
      <c r="Q557" s="13"/>
      <c r="R557" s="13"/>
      <c r="S557" s="13"/>
    </row>
    <row r="558" spans="1:19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24"/>
      <c r="L558" s="124"/>
      <c r="M558" s="13"/>
      <c r="N558" s="13"/>
      <c r="O558" s="13"/>
      <c r="P558" s="13"/>
      <c r="Q558" s="13"/>
      <c r="R558" s="13"/>
      <c r="S558" s="13"/>
    </row>
    <row r="559" spans="1:19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24"/>
      <c r="L559" s="124"/>
      <c r="M559" s="13"/>
      <c r="N559" s="13"/>
      <c r="O559" s="13"/>
      <c r="P559" s="13"/>
      <c r="Q559" s="13"/>
      <c r="R559" s="13"/>
      <c r="S559" s="13"/>
    </row>
    <row r="560" spans="1:19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24"/>
      <c r="L560" s="124"/>
      <c r="M560" s="13"/>
      <c r="N560" s="13"/>
      <c r="O560" s="13"/>
      <c r="P560" s="13"/>
      <c r="Q560" s="13"/>
      <c r="R560" s="13"/>
      <c r="S560" s="13"/>
    </row>
    <row r="561" spans="1:19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24"/>
      <c r="L561" s="124"/>
      <c r="M561" s="13"/>
      <c r="N561" s="13"/>
      <c r="O561" s="13"/>
      <c r="P561" s="13"/>
      <c r="Q561" s="13"/>
      <c r="R561" s="13"/>
      <c r="S561" s="13"/>
    </row>
    <row r="562" spans="1:19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24"/>
      <c r="L562" s="124"/>
      <c r="M562" s="13"/>
      <c r="N562" s="13"/>
      <c r="O562" s="13"/>
      <c r="P562" s="13"/>
      <c r="Q562" s="13"/>
      <c r="R562" s="13"/>
      <c r="S562" s="13"/>
    </row>
    <row r="563" spans="1:19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24"/>
      <c r="L563" s="124"/>
      <c r="M563" s="13"/>
      <c r="N563" s="13"/>
      <c r="O563" s="13"/>
      <c r="P563" s="13"/>
      <c r="Q563" s="13"/>
      <c r="R563" s="13"/>
      <c r="S563" s="13"/>
    </row>
    <row r="564" spans="1:19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24"/>
      <c r="L564" s="124"/>
      <c r="M564" s="13"/>
      <c r="N564" s="13"/>
      <c r="O564" s="13"/>
      <c r="P564" s="13"/>
      <c r="Q564" s="13"/>
      <c r="R564" s="13"/>
      <c r="S564" s="13"/>
    </row>
    <row r="565" spans="1:19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24"/>
      <c r="L565" s="124"/>
      <c r="M565" s="13"/>
      <c r="N565" s="13"/>
      <c r="O565" s="13"/>
      <c r="P565" s="13"/>
      <c r="Q565" s="13"/>
      <c r="R565" s="13"/>
      <c r="S565" s="13"/>
    </row>
    <row r="566" spans="1:19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24"/>
      <c r="L566" s="124"/>
      <c r="M566" s="13"/>
      <c r="N566" s="13"/>
      <c r="O566" s="13"/>
      <c r="P566" s="13"/>
      <c r="Q566" s="13"/>
      <c r="R566" s="13"/>
      <c r="S566" s="13"/>
    </row>
    <row r="567" spans="1:19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24"/>
      <c r="L567" s="124"/>
      <c r="M567" s="13"/>
      <c r="N567" s="13"/>
      <c r="O567" s="13"/>
      <c r="P567" s="13"/>
      <c r="Q567" s="13"/>
      <c r="R567" s="13"/>
      <c r="S567" s="13"/>
    </row>
    <row r="568" spans="1:19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24"/>
      <c r="L568" s="124"/>
      <c r="M568" s="13"/>
      <c r="N568" s="13"/>
      <c r="O568" s="13"/>
      <c r="P568" s="13"/>
      <c r="Q568" s="13"/>
      <c r="R568" s="13"/>
      <c r="S568" s="13"/>
    </row>
    <row r="569" spans="1:19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24"/>
      <c r="L569" s="124"/>
      <c r="M569" s="13"/>
      <c r="N569" s="13"/>
      <c r="O569" s="13"/>
      <c r="P569" s="13"/>
      <c r="Q569" s="13"/>
      <c r="R569" s="13"/>
      <c r="S569" s="13"/>
    </row>
    <row r="570" spans="1:19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24"/>
      <c r="L570" s="124"/>
      <c r="M570" s="13"/>
      <c r="N570" s="13"/>
      <c r="O570" s="13"/>
      <c r="P570" s="13"/>
      <c r="Q570" s="13"/>
      <c r="R570" s="13"/>
      <c r="S570" s="13"/>
    </row>
    <row r="571" spans="1:19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24"/>
      <c r="L571" s="124"/>
      <c r="M571" s="13"/>
      <c r="N571" s="13"/>
      <c r="O571" s="13"/>
      <c r="P571" s="13"/>
      <c r="Q571" s="13"/>
      <c r="R571" s="13"/>
      <c r="S571" s="13"/>
    </row>
    <row r="572" spans="1:19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24"/>
      <c r="L572" s="124"/>
      <c r="M572" s="13"/>
      <c r="N572" s="13"/>
      <c r="O572" s="13"/>
      <c r="P572" s="13"/>
      <c r="Q572" s="13"/>
      <c r="R572" s="13"/>
      <c r="S572" s="13"/>
    </row>
    <row r="573" spans="1:19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24"/>
      <c r="L573" s="124"/>
      <c r="M573" s="13"/>
      <c r="N573" s="13"/>
      <c r="O573" s="13"/>
      <c r="P573" s="13"/>
      <c r="Q573" s="13"/>
      <c r="R573" s="13"/>
      <c r="S573" s="13"/>
    </row>
    <row r="574" spans="1:19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24"/>
      <c r="L574" s="124"/>
      <c r="M574" s="13"/>
      <c r="N574" s="13"/>
      <c r="O574" s="13"/>
      <c r="P574" s="13"/>
      <c r="Q574" s="13"/>
      <c r="R574" s="13"/>
      <c r="S574" s="13"/>
    </row>
    <row r="575" spans="1:19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24"/>
      <c r="L575" s="124"/>
      <c r="M575" s="13"/>
      <c r="N575" s="13"/>
      <c r="O575" s="13"/>
      <c r="P575" s="13"/>
      <c r="Q575" s="13"/>
      <c r="R575" s="13"/>
      <c r="S575" s="13"/>
    </row>
    <row r="576" spans="1:19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24"/>
      <c r="L576" s="124"/>
      <c r="M576" s="13"/>
      <c r="N576" s="13"/>
      <c r="O576" s="13"/>
      <c r="P576" s="13"/>
      <c r="Q576" s="13"/>
      <c r="R576" s="13"/>
      <c r="S576" s="13"/>
    </row>
    <row r="577" spans="1:19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24"/>
      <c r="L577" s="124"/>
      <c r="M577" s="13"/>
      <c r="N577" s="13"/>
      <c r="O577" s="13"/>
      <c r="P577" s="13"/>
      <c r="Q577" s="13"/>
      <c r="R577" s="13"/>
      <c r="S577" s="13"/>
    </row>
    <row r="578" spans="1:19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24"/>
      <c r="L578" s="124"/>
      <c r="M578" s="13"/>
      <c r="N578" s="13"/>
      <c r="O578" s="13"/>
      <c r="P578" s="13"/>
      <c r="Q578" s="13"/>
      <c r="R578" s="13"/>
      <c r="S578" s="13"/>
    </row>
    <row r="579" spans="1:19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24"/>
      <c r="L579" s="124"/>
      <c r="M579" s="13"/>
      <c r="N579" s="13"/>
      <c r="O579" s="13"/>
      <c r="P579" s="13"/>
      <c r="Q579" s="13"/>
      <c r="R579" s="13"/>
      <c r="S579" s="13"/>
    </row>
    <row r="580" spans="1:19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24"/>
      <c r="L580" s="124"/>
      <c r="M580" s="13"/>
      <c r="N580" s="13"/>
      <c r="O580" s="13"/>
      <c r="P580" s="13"/>
      <c r="Q580" s="13"/>
      <c r="R580" s="13"/>
      <c r="S580" s="13"/>
    </row>
    <row r="581" spans="1:19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24"/>
      <c r="L581" s="124"/>
      <c r="M581" s="13"/>
      <c r="N581" s="13"/>
      <c r="O581" s="13"/>
      <c r="P581" s="13"/>
      <c r="Q581" s="13"/>
      <c r="R581" s="13"/>
      <c r="S581" s="13"/>
    </row>
    <row r="582" spans="1:19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24"/>
      <c r="L582" s="124"/>
      <c r="M582" s="13"/>
      <c r="N582" s="13"/>
      <c r="O582" s="13"/>
      <c r="P582" s="13"/>
      <c r="Q582" s="13"/>
      <c r="R582" s="13"/>
      <c r="S582" s="13"/>
    </row>
    <row r="583" spans="1:19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24"/>
      <c r="L583" s="124"/>
      <c r="M583" s="13"/>
      <c r="N583" s="13"/>
      <c r="O583" s="13"/>
      <c r="P583" s="13"/>
      <c r="Q583" s="13"/>
      <c r="R583" s="13"/>
      <c r="S583" s="13"/>
    </row>
    <row r="584" spans="1:19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24"/>
      <c r="L584" s="124"/>
      <c r="M584" s="13"/>
      <c r="N584" s="13"/>
      <c r="O584" s="13"/>
      <c r="P584" s="13"/>
      <c r="Q584" s="13"/>
      <c r="R584" s="13"/>
      <c r="S584" s="13"/>
    </row>
    <row r="585" spans="1:19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24"/>
      <c r="L585" s="124"/>
      <c r="M585" s="13"/>
      <c r="N585" s="13"/>
      <c r="O585" s="13"/>
      <c r="P585" s="13"/>
      <c r="Q585" s="13"/>
      <c r="R585" s="13"/>
      <c r="S585" s="13"/>
    </row>
    <row r="586" spans="1:19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24"/>
      <c r="L586" s="124"/>
      <c r="M586" s="13"/>
      <c r="N586" s="13"/>
      <c r="O586" s="13"/>
      <c r="P586" s="13"/>
      <c r="Q586" s="13"/>
      <c r="R586" s="13"/>
      <c r="S586" s="13"/>
    </row>
    <row r="587" spans="1:19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24"/>
      <c r="L587" s="124"/>
      <c r="M587" s="13"/>
      <c r="N587" s="13"/>
      <c r="O587" s="13"/>
      <c r="P587" s="13"/>
      <c r="Q587" s="13"/>
      <c r="R587" s="13"/>
      <c r="S587" s="13"/>
    </row>
    <row r="588" spans="1:19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24"/>
      <c r="L588" s="124"/>
      <c r="M588" s="13"/>
      <c r="N588" s="13"/>
      <c r="O588" s="13"/>
      <c r="P588" s="13"/>
      <c r="Q588" s="13"/>
      <c r="R588" s="13"/>
      <c r="S588" s="13"/>
    </row>
    <row r="589" spans="1:19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24"/>
      <c r="L589" s="124"/>
      <c r="M589" s="13"/>
      <c r="N589" s="13"/>
      <c r="O589" s="13"/>
      <c r="P589" s="13"/>
      <c r="Q589" s="13"/>
      <c r="R589" s="13"/>
      <c r="S589" s="13"/>
    </row>
    <row r="590" spans="1:19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24"/>
      <c r="L590" s="124"/>
      <c r="M590" s="13"/>
      <c r="N590" s="13"/>
      <c r="O590" s="13"/>
      <c r="P590" s="13"/>
      <c r="Q590" s="13"/>
      <c r="R590" s="13"/>
      <c r="S590" s="13"/>
    </row>
    <row r="591" spans="1:19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24"/>
      <c r="L591" s="124"/>
      <c r="M591" s="13"/>
      <c r="N591" s="13"/>
      <c r="O591" s="13"/>
      <c r="P591" s="13"/>
      <c r="Q591" s="13"/>
      <c r="R591" s="13"/>
      <c r="S591" s="13"/>
    </row>
    <row r="592" spans="1:19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24"/>
      <c r="L592" s="124"/>
      <c r="M592" s="13"/>
      <c r="N592" s="13"/>
      <c r="O592" s="13"/>
      <c r="P592" s="13"/>
      <c r="Q592" s="13"/>
      <c r="R592" s="13"/>
      <c r="S592" s="13"/>
    </row>
    <row r="593" spans="1:19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24"/>
      <c r="L593" s="124"/>
      <c r="M593" s="13"/>
      <c r="N593" s="13"/>
      <c r="O593" s="13"/>
      <c r="P593" s="13"/>
      <c r="Q593" s="13"/>
      <c r="R593" s="13"/>
      <c r="S593" s="13"/>
    </row>
    <row r="594" spans="1:19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24"/>
      <c r="L594" s="124"/>
      <c r="M594" s="13"/>
      <c r="N594" s="13"/>
      <c r="O594" s="13"/>
      <c r="P594" s="13"/>
      <c r="Q594" s="13"/>
      <c r="R594" s="13"/>
      <c r="S594" s="13"/>
    </row>
    <row r="595" spans="1:19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24"/>
      <c r="L595" s="124"/>
      <c r="M595" s="13"/>
      <c r="N595" s="13"/>
      <c r="O595" s="13"/>
      <c r="P595" s="13"/>
      <c r="Q595" s="13"/>
      <c r="R595" s="13"/>
      <c r="S595" s="13"/>
    </row>
    <row r="596" spans="1:19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24"/>
      <c r="L596" s="124"/>
      <c r="M596" s="13"/>
      <c r="N596" s="13"/>
      <c r="O596" s="13"/>
      <c r="P596" s="13"/>
      <c r="Q596" s="13"/>
      <c r="R596" s="13"/>
      <c r="S596" s="13"/>
    </row>
    <row r="597" spans="1:19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24"/>
      <c r="L597" s="124"/>
      <c r="M597" s="13"/>
      <c r="N597" s="13"/>
      <c r="O597" s="13"/>
      <c r="P597" s="13"/>
      <c r="Q597" s="13"/>
      <c r="R597" s="13"/>
      <c r="S597" s="13"/>
    </row>
    <row r="598" spans="1:19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24"/>
      <c r="L598" s="124"/>
      <c r="M598" s="13"/>
      <c r="N598" s="13"/>
      <c r="O598" s="13"/>
      <c r="P598" s="13"/>
      <c r="Q598" s="13"/>
      <c r="R598" s="13"/>
      <c r="S598" s="13"/>
    </row>
    <row r="599" spans="1:19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24"/>
      <c r="L599" s="124"/>
      <c r="M599" s="13"/>
      <c r="N599" s="13"/>
      <c r="O599" s="13"/>
      <c r="P599" s="13"/>
      <c r="Q599" s="13"/>
      <c r="R599" s="13"/>
      <c r="S599" s="13"/>
    </row>
    <row r="600" spans="1:19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24"/>
      <c r="L600" s="124"/>
      <c r="M600" s="13"/>
      <c r="N600" s="13"/>
      <c r="O600" s="13"/>
      <c r="P600" s="13"/>
      <c r="Q600" s="13"/>
      <c r="R600" s="13"/>
      <c r="S600" s="13"/>
    </row>
    <row r="601" spans="1:19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24"/>
      <c r="L601" s="124"/>
      <c r="M601" s="13"/>
      <c r="N601" s="13"/>
      <c r="O601" s="13"/>
      <c r="P601" s="13"/>
      <c r="Q601" s="13"/>
      <c r="R601" s="13"/>
      <c r="S601" s="13"/>
    </row>
    <row r="602" spans="1:19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24"/>
      <c r="L602" s="124"/>
      <c r="M602" s="13"/>
      <c r="N602" s="13"/>
      <c r="O602" s="13"/>
      <c r="P602" s="13"/>
      <c r="Q602" s="13"/>
      <c r="R602" s="13"/>
      <c r="S602" s="13"/>
    </row>
    <row r="603" spans="1:19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24"/>
      <c r="L603" s="124"/>
      <c r="M603" s="13"/>
      <c r="N603" s="13"/>
      <c r="O603" s="13"/>
      <c r="P603" s="13"/>
      <c r="Q603" s="13"/>
      <c r="R603" s="13"/>
      <c r="S603" s="13"/>
    </row>
    <row r="604" spans="1:19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24"/>
      <c r="L604" s="124"/>
      <c r="M604" s="13"/>
      <c r="N604" s="13"/>
      <c r="O604" s="13"/>
      <c r="P604" s="13"/>
      <c r="Q604" s="13"/>
      <c r="R604" s="13"/>
      <c r="S604" s="13"/>
    </row>
    <row r="605" spans="1:19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24"/>
      <c r="L605" s="124"/>
      <c r="M605" s="13"/>
      <c r="N605" s="13"/>
      <c r="O605" s="13"/>
      <c r="P605" s="13"/>
      <c r="Q605" s="13"/>
      <c r="R605" s="13"/>
      <c r="S605" s="13"/>
    </row>
    <row r="606" spans="1:19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24"/>
      <c r="L606" s="124"/>
      <c r="M606" s="13"/>
      <c r="N606" s="13"/>
      <c r="O606" s="13"/>
      <c r="P606" s="13"/>
      <c r="Q606" s="13"/>
      <c r="R606" s="13"/>
      <c r="S606" s="13"/>
    </row>
    <row r="607" spans="1:19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24"/>
      <c r="L607" s="124"/>
      <c r="M607" s="13"/>
      <c r="N607" s="13"/>
      <c r="O607" s="13"/>
      <c r="P607" s="13"/>
      <c r="Q607" s="13"/>
      <c r="R607" s="13"/>
      <c r="S607" s="13"/>
    </row>
    <row r="608" spans="1:19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24"/>
      <c r="L608" s="124"/>
      <c r="M608" s="13"/>
      <c r="N608" s="13"/>
      <c r="O608" s="13"/>
      <c r="P608" s="13"/>
      <c r="Q608" s="13"/>
      <c r="R608" s="13"/>
      <c r="S608" s="13"/>
    </row>
    <row r="609" spans="1:19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24"/>
      <c r="L609" s="124"/>
      <c r="M609" s="13"/>
      <c r="N609" s="13"/>
      <c r="O609" s="13"/>
      <c r="P609" s="13"/>
      <c r="Q609" s="13"/>
      <c r="R609" s="13"/>
      <c r="S609" s="13"/>
    </row>
    <row r="610" spans="1:19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24"/>
      <c r="L610" s="124"/>
      <c r="M610" s="13"/>
      <c r="N610" s="13"/>
      <c r="O610" s="13"/>
      <c r="P610" s="13"/>
      <c r="Q610" s="13"/>
      <c r="R610" s="13"/>
      <c r="S610" s="13"/>
    </row>
    <row r="611" spans="1:19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24"/>
      <c r="L611" s="124"/>
      <c r="M611" s="13"/>
      <c r="N611" s="13"/>
      <c r="O611" s="13"/>
      <c r="P611" s="13"/>
      <c r="Q611" s="13"/>
      <c r="R611" s="13"/>
      <c r="S611" s="13"/>
    </row>
    <row r="612" spans="1:19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24"/>
      <c r="L612" s="124"/>
      <c r="M612" s="13"/>
      <c r="N612" s="13"/>
      <c r="O612" s="13"/>
      <c r="P612" s="13"/>
      <c r="Q612" s="13"/>
      <c r="R612" s="13"/>
      <c r="S612" s="13"/>
    </row>
    <row r="613" spans="1:19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24"/>
      <c r="L613" s="124"/>
      <c r="M613" s="13"/>
      <c r="N613" s="13"/>
      <c r="O613" s="13"/>
      <c r="P613" s="13"/>
      <c r="Q613" s="13"/>
      <c r="R613" s="13"/>
      <c r="S613" s="13"/>
    </row>
    <row r="614" spans="1:19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24"/>
      <c r="L614" s="124"/>
      <c r="M614" s="13"/>
      <c r="N614" s="13"/>
      <c r="O614" s="13"/>
      <c r="P614" s="13"/>
      <c r="Q614" s="13"/>
      <c r="R614" s="13"/>
      <c r="S614" s="13"/>
    </row>
    <row r="615" spans="1:19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24"/>
      <c r="L615" s="124"/>
      <c r="M615" s="13"/>
      <c r="N615" s="13"/>
      <c r="O615" s="13"/>
      <c r="P615" s="13"/>
      <c r="Q615" s="13"/>
      <c r="R615" s="13"/>
      <c r="S615" s="13"/>
    </row>
    <row r="616" spans="1:19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24"/>
      <c r="L616" s="124"/>
      <c r="M616" s="13"/>
      <c r="N616" s="13"/>
      <c r="O616" s="13"/>
      <c r="P616" s="13"/>
      <c r="Q616" s="13"/>
      <c r="R616" s="13"/>
      <c r="S616" s="13"/>
    </row>
    <row r="617" spans="1:19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24"/>
      <c r="L617" s="124"/>
      <c r="M617" s="13"/>
      <c r="N617" s="13"/>
      <c r="O617" s="13"/>
      <c r="P617" s="13"/>
      <c r="Q617" s="13"/>
      <c r="R617" s="13"/>
      <c r="S617" s="13"/>
    </row>
    <row r="618" spans="1:19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24"/>
      <c r="L618" s="124"/>
      <c r="M618" s="13"/>
      <c r="N618" s="13"/>
      <c r="O618" s="13"/>
      <c r="P618" s="13"/>
      <c r="Q618" s="13"/>
      <c r="R618" s="13"/>
      <c r="S618" s="13"/>
    </row>
    <row r="619" spans="1:19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24"/>
      <c r="L619" s="124"/>
      <c r="M619" s="13"/>
      <c r="N619" s="13"/>
      <c r="O619" s="13"/>
      <c r="P619" s="13"/>
      <c r="Q619" s="13"/>
      <c r="R619" s="13"/>
      <c r="S619" s="13"/>
    </row>
    <row r="620" spans="1:19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24"/>
      <c r="L620" s="124"/>
      <c r="M620" s="13"/>
      <c r="N620" s="13"/>
      <c r="O620" s="13"/>
      <c r="P620" s="13"/>
      <c r="Q620" s="13"/>
      <c r="R620" s="13"/>
      <c r="S620" s="13"/>
    </row>
    <row r="621" spans="1:19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24"/>
      <c r="L621" s="124"/>
      <c r="M621" s="13"/>
      <c r="N621" s="13"/>
      <c r="O621" s="13"/>
      <c r="P621" s="13"/>
      <c r="Q621" s="13"/>
      <c r="R621" s="13"/>
      <c r="S621" s="13"/>
    </row>
    <row r="622" spans="1:19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24"/>
      <c r="L622" s="124"/>
      <c r="M622" s="13"/>
      <c r="N622" s="13"/>
      <c r="O622" s="13"/>
      <c r="P622" s="13"/>
      <c r="Q622" s="13"/>
      <c r="R622" s="13"/>
      <c r="S622" s="13"/>
    </row>
    <row r="623" spans="1:19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24"/>
      <c r="L623" s="124"/>
      <c r="M623" s="13"/>
      <c r="N623" s="13"/>
      <c r="O623" s="13"/>
      <c r="P623" s="13"/>
      <c r="Q623" s="13"/>
      <c r="R623" s="13"/>
      <c r="S623" s="13"/>
    </row>
    <row r="624" spans="1:19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24"/>
      <c r="L624" s="124"/>
      <c r="M624" s="13"/>
      <c r="N624" s="13"/>
      <c r="O624" s="13"/>
      <c r="P624" s="13"/>
      <c r="Q624" s="13"/>
      <c r="R624" s="13"/>
      <c r="S624" s="13"/>
    </row>
    <row r="625" spans="1:19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24"/>
      <c r="L625" s="124"/>
      <c r="M625" s="13"/>
      <c r="N625" s="13"/>
      <c r="O625" s="13"/>
      <c r="P625" s="13"/>
      <c r="Q625" s="13"/>
      <c r="R625" s="13"/>
      <c r="S625" s="13"/>
    </row>
    <row r="626" spans="1:19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24"/>
      <c r="L626" s="124"/>
      <c r="M626" s="13"/>
      <c r="N626" s="13"/>
      <c r="O626" s="13"/>
      <c r="P626" s="13"/>
      <c r="Q626" s="13"/>
      <c r="R626" s="13"/>
      <c r="S626" s="13"/>
    </row>
    <row r="627" spans="1:19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24"/>
      <c r="L627" s="124"/>
      <c r="M627" s="13"/>
      <c r="N627" s="13"/>
      <c r="O627" s="13"/>
      <c r="P627" s="13"/>
      <c r="Q627" s="13"/>
      <c r="R627" s="13"/>
      <c r="S627" s="13"/>
    </row>
    <row r="628" spans="1:19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24"/>
      <c r="L628" s="124"/>
      <c r="M628" s="13"/>
      <c r="N628" s="13"/>
      <c r="O628" s="13"/>
      <c r="P628" s="13"/>
      <c r="Q628" s="13"/>
      <c r="R628" s="13"/>
      <c r="S628" s="13"/>
    </row>
    <row r="629" spans="1:19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24"/>
      <c r="L629" s="124"/>
      <c r="M629" s="13"/>
      <c r="N629" s="13"/>
      <c r="O629" s="13"/>
      <c r="P629" s="13"/>
      <c r="Q629" s="13"/>
      <c r="R629" s="13"/>
      <c r="S629" s="13"/>
    </row>
    <row r="630" spans="1:19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24"/>
      <c r="L630" s="124"/>
      <c r="M630" s="13"/>
      <c r="N630" s="13"/>
      <c r="O630" s="13"/>
      <c r="P630" s="13"/>
      <c r="Q630" s="13"/>
      <c r="R630" s="13"/>
      <c r="S630" s="13"/>
    </row>
    <row r="631" spans="1:19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24"/>
      <c r="L631" s="124"/>
      <c r="M631" s="13"/>
      <c r="N631" s="13"/>
      <c r="O631" s="13"/>
      <c r="P631" s="13"/>
      <c r="Q631" s="13"/>
      <c r="R631" s="13"/>
      <c r="S631" s="13"/>
    </row>
    <row r="632" spans="1:19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24"/>
      <c r="L632" s="124"/>
      <c r="M632" s="13"/>
      <c r="N632" s="13"/>
      <c r="O632" s="13"/>
      <c r="P632" s="13"/>
      <c r="Q632" s="13"/>
      <c r="R632" s="13"/>
      <c r="S632" s="13"/>
    </row>
    <row r="633" spans="1:19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24"/>
      <c r="L633" s="124"/>
      <c r="M633" s="13"/>
      <c r="N633" s="13"/>
      <c r="O633" s="13"/>
      <c r="P633" s="13"/>
      <c r="Q633" s="13"/>
      <c r="R633" s="13"/>
      <c r="S633" s="13"/>
    </row>
    <row r="634" spans="1:19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24"/>
      <c r="L634" s="124"/>
      <c r="M634" s="13"/>
      <c r="N634" s="13"/>
      <c r="O634" s="13"/>
      <c r="P634" s="13"/>
      <c r="Q634" s="13"/>
      <c r="R634" s="13"/>
      <c r="S634" s="13"/>
    </row>
    <row r="635" spans="1:19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24"/>
      <c r="L635" s="124"/>
      <c r="M635" s="13"/>
      <c r="N635" s="13"/>
      <c r="O635" s="13"/>
      <c r="P635" s="13"/>
      <c r="Q635" s="13"/>
      <c r="R635" s="13"/>
      <c r="S635" s="13"/>
    </row>
    <row r="636" spans="1:19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24"/>
      <c r="L636" s="124"/>
      <c r="M636" s="13"/>
      <c r="N636" s="13"/>
      <c r="O636" s="13"/>
      <c r="P636" s="13"/>
      <c r="Q636" s="13"/>
      <c r="R636" s="13"/>
      <c r="S636" s="13"/>
    </row>
    <row r="637" spans="1:19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24"/>
      <c r="L637" s="124"/>
      <c r="M637" s="13"/>
      <c r="N637" s="13"/>
      <c r="O637" s="13"/>
      <c r="P637" s="13"/>
      <c r="Q637" s="13"/>
      <c r="R637" s="13"/>
      <c r="S637" s="13"/>
    </row>
    <row r="638" spans="1:19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24"/>
      <c r="L638" s="124"/>
      <c r="M638" s="13"/>
      <c r="N638" s="13"/>
      <c r="O638" s="13"/>
      <c r="P638" s="13"/>
      <c r="Q638" s="13"/>
      <c r="R638" s="13"/>
      <c r="S638" s="13"/>
    </row>
    <row r="639" spans="1:19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24"/>
      <c r="L639" s="124"/>
      <c r="M639" s="13"/>
      <c r="N639" s="13"/>
      <c r="O639" s="13"/>
      <c r="P639" s="13"/>
      <c r="Q639" s="13"/>
      <c r="R639" s="13"/>
      <c r="S639" s="13"/>
    </row>
    <row r="640" spans="1:19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24"/>
      <c r="L640" s="124"/>
      <c r="M640" s="13"/>
      <c r="N640" s="13"/>
      <c r="O640" s="13"/>
      <c r="P640" s="13"/>
      <c r="Q640" s="13"/>
      <c r="R640" s="13"/>
      <c r="S640" s="13"/>
    </row>
    <row r="641" spans="1:19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24"/>
      <c r="L641" s="124"/>
      <c r="M641" s="13"/>
      <c r="N641" s="13"/>
      <c r="O641" s="13"/>
      <c r="P641" s="13"/>
      <c r="Q641" s="13"/>
      <c r="R641" s="13"/>
      <c r="S641" s="13"/>
    </row>
    <row r="642" spans="1:19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24"/>
      <c r="L642" s="124"/>
      <c r="M642" s="13"/>
      <c r="N642" s="13"/>
      <c r="O642" s="13"/>
      <c r="P642" s="13"/>
      <c r="Q642" s="13"/>
      <c r="R642" s="13"/>
      <c r="S642" s="13"/>
    </row>
    <row r="643" spans="1:19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24"/>
      <c r="L643" s="124"/>
      <c r="M643" s="13"/>
      <c r="N643" s="13"/>
      <c r="O643" s="13"/>
      <c r="P643" s="13"/>
      <c r="Q643" s="13"/>
      <c r="R643" s="13"/>
      <c r="S643" s="13"/>
    </row>
    <row r="644" spans="1:19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24"/>
      <c r="L644" s="124"/>
      <c r="M644" s="13"/>
      <c r="N644" s="13"/>
      <c r="O644" s="13"/>
      <c r="P644" s="13"/>
      <c r="Q644" s="13"/>
      <c r="R644" s="13"/>
      <c r="S644" s="13"/>
    </row>
    <row r="645" spans="1:19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24"/>
      <c r="L645" s="124"/>
      <c r="M645" s="13"/>
      <c r="N645" s="13"/>
      <c r="O645" s="13"/>
      <c r="P645" s="13"/>
      <c r="Q645" s="13"/>
      <c r="R645" s="13"/>
      <c r="S645" s="13"/>
    </row>
    <row r="646" spans="1:19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24"/>
      <c r="L646" s="124"/>
      <c r="M646" s="13"/>
      <c r="N646" s="13"/>
      <c r="O646" s="13"/>
      <c r="P646" s="13"/>
      <c r="Q646" s="13"/>
      <c r="R646" s="13"/>
      <c r="S646" s="13"/>
    </row>
    <row r="647" spans="1:19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24"/>
      <c r="L647" s="124"/>
      <c r="M647" s="13"/>
      <c r="N647" s="13"/>
      <c r="O647" s="13"/>
      <c r="P647" s="13"/>
      <c r="Q647" s="13"/>
      <c r="R647" s="13"/>
      <c r="S647" s="13"/>
    </row>
    <row r="648" spans="1:19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24"/>
      <c r="L648" s="124"/>
      <c r="M648" s="13"/>
      <c r="N648" s="13"/>
      <c r="O648" s="13"/>
      <c r="P648" s="13"/>
      <c r="Q648" s="13"/>
      <c r="R648" s="13"/>
      <c r="S648" s="13"/>
    </row>
    <row r="649" spans="1:19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24"/>
      <c r="L649" s="124"/>
      <c r="M649" s="13"/>
      <c r="N649" s="13"/>
      <c r="O649" s="13"/>
      <c r="P649" s="13"/>
      <c r="Q649" s="13"/>
      <c r="R649" s="13"/>
      <c r="S649" s="13"/>
    </row>
    <row r="650" spans="1:19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24"/>
      <c r="L650" s="124"/>
      <c r="M650" s="13"/>
      <c r="N650" s="13"/>
      <c r="O650" s="13"/>
      <c r="P650" s="13"/>
      <c r="Q650" s="13"/>
      <c r="R650" s="13"/>
      <c r="S650" s="13"/>
    </row>
    <row r="651" spans="1:19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24"/>
      <c r="L651" s="124"/>
      <c r="M651" s="13"/>
      <c r="N651" s="13"/>
      <c r="O651" s="13"/>
      <c r="P651" s="13"/>
      <c r="Q651" s="13"/>
      <c r="R651" s="13"/>
      <c r="S651" s="13"/>
    </row>
    <row r="652" spans="1:19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24"/>
      <c r="L652" s="124"/>
      <c r="M652" s="13"/>
      <c r="N652" s="13"/>
      <c r="O652" s="13"/>
      <c r="P652" s="13"/>
      <c r="Q652" s="13"/>
      <c r="R652" s="13"/>
      <c r="S652" s="13"/>
    </row>
    <row r="653" spans="1:19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24"/>
      <c r="L653" s="124"/>
      <c r="M653" s="13"/>
      <c r="N653" s="13"/>
      <c r="O653" s="13"/>
      <c r="P653" s="13"/>
      <c r="Q653" s="13"/>
      <c r="R653" s="13"/>
      <c r="S653" s="13"/>
    </row>
    <row r="654" spans="1:19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24"/>
      <c r="L654" s="124"/>
      <c r="M654" s="13"/>
      <c r="N654" s="13"/>
      <c r="O654" s="13"/>
      <c r="P654" s="13"/>
      <c r="Q654" s="13"/>
      <c r="R654" s="13"/>
      <c r="S654" s="13"/>
    </row>
    <row r="655" spans="1:19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24"/>
      <c r="L655" s="124"/>
      <c r="M655" s="13"/>
      <c r="N655" s="13"/>
      <c r="O655" s="13"/>
      <c r="P655" s="13"/>
      <c r="Q655" s="13"/>
      <c r="R655" s="13"/>
      <c r="S655" s="13"/>
    </row>
    <row r="656" spans="1:19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24"/>
      <c r="L656" s="124"/>
      <c r="M656" s="13"/>
      <c r="N656" s="13"/>
      <c r="O656" s="13"/>
      <c r="P656" s="13"/>
      <c r="Q656" s="13"/>
      <c r="R656" s="13"/>
      <c r="S656" s="13"/>
    </row>
    <row r="657" spans="1:19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24"/>
      <c r="L657" s="124"/>
      <c r="M657" s="13"/>
      <c r="N657" s="13"/>
      <c r="O657" s="13"/>
      <c r="P657" s="13"/>
      <c r="Q657" s="13"/>
      <c r="R657" s="13"/>
      <c r="S657" s="13"/>
    </row>
    <row r="658" spans="1:19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24"/>
      <c r="L658" s="124"/>
      <c r="M658" s="13"/>
      <c r="N658" s="13"/>
      <c r="O658" s="13"/>
      <c r="P658" s="13"/>
      <c r="Q658" s="13"/>
      <c r="R658" s="13"/>
      <c r="S658" s="13"/>
    </row>
    <row r="659" spans="1:19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24"/>
      <c r="L659" s="124"/>
      <c r="M659" s="13"/>
      <c r="N659" s="13"/>
      <c r="O659" s="13"/>
      <c r="P659" s="13"/>
      <c r="Q659" s="13"/>
      <c r="R659" s="13"/>
      <c r="S659" s="13"/>
    </row>
    <row r="660" spans="1:19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24"/>
      <c r="L660" s="124"/>
      <c r="M660" s="13"/>
      <c r="N660" s="13"/>
      <c r="O660" s="13"/>
      <c r="P660" s="13"/>
      <c r="Q660" s="13"/>
      <c r="R660" s="13"/>
      <c r="S660" s="13"/>
    </row>
    <row r="661" spans="1:19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24"/>
      <c r="L661" s="124"/>
      <c r="M661" s="13"/>
      <c r="N661" s="13"/>
      <c r="O661" s="13"/>
      <c r="P661" s="13"/>
      <c r="Q661" s="13"/>
      <c r="R661" s="13"/>
      <c r="S661" s="13"/>
    </row>
    <row r="662" spans="1:19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24"/>
      <c r="L662" s="124"/>
      <c r="M662" s="13"/>
      <c r="N662" s="13"/>
      <c r="O662" s="13"/>
      <c r="P662" s="13"/>
      <c r="Q662" s="13"/>
      <c r="R662" s="13"/>
      <c r="S662" s="13"/>
    </row>
    <row r="663" spans="1:19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24"/>
      <c r="L663" s="124"/>
      <c r="M663" s="13"/>
      <c r="N663" s="13"/>
      <c r="O663" s="13"/>
      <c r="P663" s="13"/>
      <c r="Q663" s="13"/>
      <c r="R663" s="13"/>
      <c r="S663" s="13"/>
    </row>
    <row r="664" spans="1:19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24"/>
      <c r="L664" s="124"/>
      <c r="M664" s="13"/>
      <c r="N664" s="13"/>
      <c r="O664" s="13"/>
      <c r="P664" s="13"/>
      <c r="Q664" s="13"/>
      <c r="R664" s="13"/>
      <c r="S664" s="13"/>
    </row>
    <row r="665" spans="1:19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24"/>
      <c r="L665" s="124"/>
      <c r="M665" s="13"/>
      <c r="N665" s="13"/>
      <c r="O665" s="13"/>
      <c r="P665" s="13"/>
      <c r="Q665" s="13"/>
      <c r="R665" s="13"/>
      <c r="S665" s="13"/>
    </row>
    <row r="666" spans="1:19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24"/>
      <c r="L666" s="124"/>
      <c r="M666" s="13"/>
      <c r="N666" s="13"/>
      <c r="O666" s="13"/>
      <c r="P666" s="13"/>
      <c r="Q666" s="13"/>
      <c r="R666" s="13"/>
      <c r="S666" s="13"/>
    </row>
    <row r="667" spans="1:19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24"/>
      <c r="L667" s="124"/>
      <c r="M667" s="13"/>
      <c r="N667" s="13"/>
      <c r="O667" s="13"/>
      <c r="P667" s="13"/>
      <c r="Q667" s="13"/>
      <c r="R667" s="13"/>
      <c r="S667" s="13"/>
    </row>
    <row r="668" spans="1:19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24"/>
      <c r="L668" s="124"/>
      <c r="M668" s="13"/>
      <c r="N668" s="13"/>
      <c r="O668" s="13"/>
      <c r="P668" s="13"/>
      <c r="Q668" s="13"/>
      <c r="R668" s="13"/>
      <c r="S668" s="13"/>
    </row>
    <row r="669" spans="1:19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24"/>
      <c r="L669" s="124"/>
      <c r="M669" s="13"/>
      <c r="N669" s="13"/>
      <c r="O669" s="13"/>
      <c r="P669" s="13"/>
      <c r="Q669" s="13"/>
      <c r="R669" s="13"/>
      <c r="S669" s="13"/>
    </row>
    <row r="670" spans="1:19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24"/>
      <c r="L670" s="124"/>
      <c r="M670" s="13"/>
      <c r="N670" s="13"/>
      <c r="O670" s="13"/>
      <c r="P670" s="13"/>
      <c r="Q670" s="13"/>
      <c r="R670" s="13"/>
      <c r="S670" s="13"/>
    </row>
    <row r="671" spans="1:19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24"/>
      <c r="L671" s="124"/>
      <c r="M671" s="13"/>
      <c r="N671" s="13"/>
      <c r="O671" s="13"/>
      <c r="P671" s="13"/>
      <c r="Q671" s="13"/>
      <c r="R671" s="13"/>
      <c r="S671" s="13"/>
    </row>
    <row r="672" spans="1:19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24"/>
      <c r="L672" s="124"/>
      <c r="M672" s="13"/>
      <c r="N672" s="13"/>
      <c r="O672" s="13"/>
      <c r="P672" s="13"/>
      <c r="Q672" s="13"/>
      <c r="R672" s="13"/>
      <c r="S672" s="13"/>
    </row>
    <row r="673" spans="1:19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24"/>
      <c r="L673" s="124"/>
      <c r="M673" s="13"/>
      <c r="N673" s="13"/>
      <c r="O673" s="13"/>
      <c r="P673" s="13"/>
      <c r="Q673" s="13"/>
      <c r="R673" s="13"/>
      <c r="S673" s="13"/>
    </row>
    <row r="674" spans="1:19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24"/>
      <c r="L674" s="124"/>
      <c r="M674" s="13"/>
      <c r="N674" s="13"/>
      <c r="O674" s="13"/>
      <c r="P674" s="13"/>
      <c r="Q674" s="13"/>
      <c r="R674" s="13"/>
      <c r="S674" s="13"/>
    </row>
    <row r="675" spans="1:19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24"/>
      <c r="L675" s="124"/>
      <c r="M675" s="13"/>
      <c r="N675" s="13"/>
      <c r="O675" s="13"/>
      <c r="P675" s="13"/>
      <c r="Q675" s="13"/>
      <c r="R675" s="13"/>
      <c r="S675" s="13"/>
    </row>
    <row r="676" spans="1:19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24"/>
      <c r="L676" s="124"/>
      <c r="M676" s="13"/>
      <c r="N676" s="13"/>
      <c r="O676" s="13"/>
      <c r="P676" s="13"/>
      <c r="Q676" s="13"/>
      <c r="R676" s="13"/>
      <c r="S676" s="13"/>
    </row>
    <row r="677" spans="1:19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24"/>
      <c r="L677" s="124"/>
      <c r="M677" s="13"/>
      <c r="N677" s="13"/>
      <c r="O677" s="13"/>
      <c r="P677" s="13"/>
      <c r="Q677" s="13"/>
      <c r="R677" s="13"/>
      <c r="S677" s="13"/>
    </row>
    <row r="678" spans="1:19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24"/>
      <c r="L678" s="124"/>
      <c r="M678" s="13"/>
      <c r="N678" s="13"/>
      <c r="O678" s="13"/>
      <c r="P678" s="13"/>
      <c r="Q678" s="13"/>
      <c r="R678" s="13"/>
      <c r="S678" s="13"/>
    </row>
    <row r="679" spans="1:19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24"/>
      <c r="L679" s="124"/>
      <c r="M679" s="13"/>
      <c r="N679" s="13"/>
      <c r="O679" s="13"/>
      <c r="P679" s="13"/>
      <c r="Q679" s="13"/>
      <c r="R679" s="13"/>
      <c r="S679" s="13"/>
    </row>
    <row r="680" spans="1:19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24"/>
      <c r="L680" s="124"/>
      <c r="M680" s="13"/>
      <c r="N680" s="13"/>
      <c r="O680" s="13"/>
      <c r="P680" s="13"/>
      <c r="Q680" s="13"/>
      <c r="R680" s="13"/>
      <c r="S680" s="13"/>
    </row>
    <row r="681" spans="1:19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24"/>
      <c r="L681" s="124"/>
      <c r="M681" s="13"/>
      <c r="N681" s="13"/>
      <c r="O681" s="13"/>
      <c r="P681" s="13"/>
      <c r="Q681" s="13"/>
      <c r="R681" s="13"/>
      <c r="S681" s="13"/>
    </row>
    <row r="682" spans="1:19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24"/>
      <c r="L682" s="124"/>
      <c r="M682" s="13"/>
      <c r="N682" s="13"/>
      <c r="O682" s="13"/>
      <c r="P682" s="13"/>
      <c r="Q682" s="13"/>
      <c r="R682" s="13"/>
      <c r="S682" s="13"/>
    </row>
    <row r="683" spans="1:19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24"/>
      <c r="L683" s="124"/>
      <c r="M683" s="13"/>
      <c r="N683" s="13"/>
      <c r="O683" s="13"/>
      <c r="P683" s="13"/>
      <c r="Q683" s="13"/>
      <c r="R683" s="13"/>
      <c r="S683" s="13"/>
    </row>
    <row r="684" spans="1:19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24"/>
      <c r="L684" s="124"/>
      <c r="M684" s="13"/>
      <c r="N684" s="13"/>
      <c r="O684" s="13"/>
      <c r="P684" s="13"/>
      <c r="Q684" s="13"/>
      <c r="R684" s="13"/>
      <c r="S684" s="13"/>
    </row>
    <row r="685" spans="1:19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24"/>
      <c r="L685" s="124"/>
      <c r="M685" s="13"/>
      <c r="N685" s="13"/>
      <c r="O685" s="13"/>
      <c r="P685" s="13"/>
      <c r="Q685" s="13"/>
      <c r="R685" s="13"/>
      <c r="S685" s="13"/>
    </row>
    <row r="686" spans="1:19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24"/>
      <c r="L686" s="124"/>
      <c r="M686" s="13"/>
      <c r="N686" s="13"/>
      <c r="O686" s="13"/>
      <c r="P686" s="13"/>
      <c r="Q686" s="13"/>
      <c r="R686" s="13"/>
      <c r="S686" s="13"/>
    </row>
    <row r="687" spans="1:19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24"/>
      <c r="L687" s="124"/>
      <c r="M687" s="13"/>
      <c r="N687" s="13"/>
      <c r="O687" s="13"/>
      <c r="P687" s="13"/>
      <c r="Q687" s="13"/>
      <c r="R687" s="13"/>
      <c r="S687" s="13"/>
    </row>
    <row r="688" spans="1:19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24"/>
      <c r="L688" s="124"/>
      <c r="M688" s="13"/>
      <c r="N688" s="13"/>
      <c r="O688" s="13"/>
      <c r="P688" s="13"/>
      <c r="Q688" s="13"/>
      <c r="R688" s="13"/>
      <c r="S688" s="13"/>
    </row>
    <row r="689" spans="1:19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24"/>
      <c r="L689" s="124"/>
      <c r="M689" s="13"/>
      <c r="N689" s="13"/>
      <c r="O689" s="13"/>
      <c r="P689" s="13"/>
      <c r="Q689" s="13"/>
      <c r="R689" s="13"/>
      <c r="S689" s="13"/>
    </row>
    <row r="690" spans="1:19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24"/>
      <c r="L690" s="124"/>
      <c r="M690" s="13"/>
      <c r="N690" s="13"/>
      <c r="O690" s="13"/>
      <c r="P690" s="13"/>
      <c r="Q690" s="13"/>
      <c r="R690" s="13"/>
      <c r="S690" s="13"/>
    </row>
    <row r="691" spans="1:19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24"/>
      <c r="L691" s="124"/>
      <c r="M691" s="13"/>
      <c r="N691" s="13"/>
      <c r="O691" s="13"/>
      <c r="P691" s="13"/>
      <c r="Q691" s="13"/>
      <c r="R691" s="13"/>
      <c r="S691" s="13"/>
    </row>
    <row r="692" spans="1:19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24"/>
      <c r="L692" s="124"/>
      <c r="M692" s="13"/>
      <c r="N692" s="13"/>
      <c r="O692" s="13"/>
      <c r="P692" s="13"/>
      <c r="Q692" s="13"/>
      <c r="R692" s="13"/>
      <c r="S692" s="13"/>
    </row>
    <row r="693" spans="1:19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24"/>
      <c r="L693" s="124"/>
      <c r="M693" s="13"/>
      <c r="N693" s="13"/>
      <c r="O693" s="13"/>
      <c r="P693" s="13"/>
      <c r="Q693" s="13"/>
      <c r="R693" s="13"/>
      <c r="S693" s="13"/>
    </row>
    <row r="694" spans="1:19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24"/>
      <c r="L694" s="124"/>
      <c r="M694" s="13"/>
      <c r="N694" s="13"/>
      <c r="O694" s="13"/>
      <c r="P694" s="13"/>
      <c r="Q694" s="13"/>
      <c r="R694" s="13"/>
      <c r="S694" s="13"/>
    </row>
    <row r="695" spans="1:19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24"/>
      <c r="L695" s="124"/>
      <c r="M695" s="13"/>
      <c r="N695" s="13"/>
      <c r="O695" s="13"/>
      <c r="P695" s="13"/>
      <c r="Q695" s="13"/>
      <c r="R695" s="13"/>
      <c r="S695" s="13"/>
    </row>
    <row r="696" spans="1:19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24"/>
      <c r="L696" s="124"/>
      <c r="M696" s="13"/>
      <c r="N696" s="13"/>
      <c r="O696" s="13"/>
      <c r="P696" s="13"/>
      <c r="Q696" s="13"/>
      <c r="R696" s="13"/>
      <c r="S696" s="13"/>
    </row>
    <row r="697" spans="1:19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24"/>
      <c r="L697" s="124"/>
      <c r="M697" s="13"/>
      <c r="N697" s="13"/>
      <c r="O697" s="13"/>
      <c r="P697" s="13"/>
      <c r="Q697" s="13"/>
      <c r="R697" s="13"/>
      <c r="S697" s="13"/>
    </row>
    <row r="698" spans="1:19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24"/>
      <c r="L698" s="124"/>
      <c r="M698" s="13"/>
      <c r="N698" s="13"/>
      <c r="O698" s="13"/>
      <c r="P698" s="13"/>
      <c r="Q698" s="13"/>
      <c r="R698" s="13"/>
      <c r="S698" s="13"/>
    </row>
    <row r="699" spans="1:19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24"/>
      <c r="L699" s="124"/>
      <c r="M699" s="13"/>
      <c r="N699" s="13"/>
      <c r="O699" s="13"/>
      <c r="P699" s="13"/>
      <c r="Q699" s="13"/>
      <c r="R699" s="13"/>
      <c r="S699" s="13"/>
    </row>
    <row r="700" spans="1:19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24"/>
      <c r="L700" s="124"/>
      <c r="M700" s="13"/>
      <c r="N700" s="13"/>
      <c r="O700" s="13"/>
      <c r="P700" s="13"/>
      <c r="Q700" s="13"/>
      <c r="R700" s="13"/>
      <c r="S700" s="13"/>
    </row>
    <row r="701" spans="1:19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24"/>
      <c r="L701" s="124"/>
      <c r="M701" s="13"/>
      <c r="N701" s="13"/>
      <c r="O701" s="13"/>
      <c r="P701" s="13"/>
      <c r="Q701" s="13"/>
      <c r="R701" s="13"/>
      <c r="S701" s="13"/>
    </row>
    <row r="702" spans="1:19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24"/>
      <c r="L702" s="124"/>
      <c r="M702" s="13"/>
      <c r="N702" s="13"/>
      <c r="O702" s="13"/>
      <c r="P702" s="13"/>
      <c r="Q702" s="13"/>
      <c r="R702" s="13"/>
      <c r="S702" s="13"/>
    </row>
    <row r="703" spans="1:19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24"/>
      <c r="L703" s="124"/>
      <c r="M703" s="13"/>
      <c r="N703" s="13"/>
      <c r="O703" s="13"/>
      <c r="P703" s="13"/>
      <c r="Q703" s="13"/>
      <c r="R703" s="13"/>
      <c r="S703" s="13"/>
    </row>
    <row r="704" spans="1:19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24"/>
      <c r="L704" s="124"/>
      <c r="M704" s="13"/>
      <c r="N704" s="13"/>
      <c r="O704" s="13"/>
      <c r="P704" s="13"/>
      <c r="Q704" s="13"/>
      <c r="R704" s="13"/>
      <c r="S704" s="13"/>
    </row>
    <row r="705" spans="1:19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24"/>
      <c r="L705" s="124"/>
      <c r="M705" s="13"/>
      <c r="N705" s="13"/>
      <c r="O705" s="13"/>
      <c r="P705" s="13"/>
      <c r="Q705" s="13"/>
      <c r="R705" s="13"/>
      <c r="S705" s="13"/>
    </row>
    <row r="706" spans="1:19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24"/>
      <c r="L706" s="124"/>
      <c r="M706" s="13"/>
      <c r="N706" s="13"/>
      <c r="O706" s="13"/>
      <c r="P706" s="13"/>
      <c r="Q706" s="13"/>
      <c r="R706" s="13"/>
      <c r="S706" s="13"/>
    </row>
    <row r="707" spans="1:19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24"/>
      <c r="L707" s="124"/>
      <c r="M707" s="13"/>
      <c r="N707" s="13"/>
      <c r="O707" s="13"/>
      <c r="P707" s="13"/>
      <c r="Q707" s="13"/>
      <c r="R707" s="13"/>
      <c r="S707" s="13"/>
    </row>
    <row r="708" spans="1:19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24"/>
      <c r="L708" s="124"/>
      <c r="M708" s="13"/>
      <c r="N708" s="13"/>
      <c r="O708" s="13"/>
      <c r="P708" s="13"/>
      <c r="Q708" s="13"/>
      <c r="R708" s="13"/>
      <c r="S708" s="13"/>
    </row>
    <row r="709" spans="1:19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24"/>
      <c r="L709" s="124"/>
      <c r="M709" s="13"/>
      <c r="N709" s="13"/>
      <c r="O709" s="13"/>
      <c r="P709" s="13"/>
      <c r="Q709" s="13"/>
      <c r="R709" s="13"/>
      <c r="S709" s="13"/>
    </row>
    <row r="710" spans="1:19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24"/>
      <c r="L710" s="124"/>
      <c r="M710" s="13"/>
      <c r="N710" s="13"/>
      <c r="O710" s="13"/>
      <c r="P710" s="13"/>
      <c r="Q710" s="13"/>
      <c r="R710" s="13"/>
      <c r="S710" s="13"/>
    </row>
    <row r="711" spans="1:19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24"/>
      <c r="L711" s="124"/>
      <c r="M711" s="13"/>
      <c r="N711" s="13"/>
      <c r="O711" s="13"/>
      <c r="P711" s="13"/>
      <c r="Q711" s="13"/>
      <c r="R711" s="13"/>
      <c r="S711" s="13"/>
    </row>
    <row r="712" spans="1:19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24"/>
      <c r="L712" s="124"/>
      <c r="M712" s="13"/>
      <c r="N712" s="13"/>
      <c r="O712" s="13"/>
      <c r="P712" s="13"/>
      <c r="Q712" s="13"/>
      <c r="R712" s="13"/>
      <c r="S712" s="13"/>
    </row>
    <row r="713" spans="1:19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24"/>
      <c r="L713" s="124"/>
      <c r="M713" s="13"/>
      <c r="N713" s="13"/>
      <c r="O713" s="13"/>
      <c r="P713" s="13"/>
      <c r="Q713" s="13"/>
      <c r="R713" s="13"/>
      <c r="S713" s="13"/>
    </row>
    <row r="714" spans="1:19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24"/>
      <c r="L714" s="124"/>
      <c r="M714" s="13"/>
      <c r="N714" s="13"/>
      <c r="O714" s="13"/>
      <c r="P714" s="13"/>
      <c r="Q714" s="13"/>
      <c r="R714" s="13"/>
      <c r="S714" s="13"/>
    </row>
    <row r="715" spans="1:19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24"/>
      <c r="L715" s="124"/>
      <c r="M715" s="13"/>
      <c r="N715" s="13"/>
      <c r="O715" s="13"/>
      <c r="P715" s="13"/>
      <c r="Q715" s="13"/>
      <c r="R715" s="13"/>
      <c r="S715" s="13"/>
    </row>
    <row r="716" spans="1:19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24"/>
      <c r="L716" s="124"/>
      <c r="M716" s="13"/>
      <c r="N716" s="13"/>
      <c r="O716" s="13"/>
      <c r="P716" s="13"/>
      <c r="Q716" s="13"/>
      <c r="R716" s="13"/>
      <c r="S716" s="13"/>
    </row>
    <row r="717" spans="1:19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24"/>
      <c r="L717" s="124"/>
      <c r="M717" s="13"/>
      <c r="N717" s="13"/>
      <c r="O717" s="13"/>
      <c r="P717" s="13"/>
      <c r="Q717" s="13"/>
      <c r="R717" s="13"/>
      <c r="S717" s="13"/>
    </row>
    <row r="718" spans="1:19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24"/>
      <c r="L718" s="124"/>
      <c r="M718" s="13"/>
      <c r="N718" s="13"/>
      <c r="O718" s="13"/>
      <c r="P718" s="13"/>
      <c r="Q718" s="13"/>
      <c r="R718" s="13"/>
      <c r="S718" s="13"/>
    </row>
    <row r="719" spans="1:19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24"/>
      <c r="L719" s="124"/>
      <c r="M719" s="13"/>
      <c r="N719" s="13"/>
      <c r="O719" s="13"/>
      <c r="P719" s="13"/>
      <c r="Q719" s="13"/>
      <c r="R719" s="13"/>
      <c r="S719" s="13"/>
    </row>
    <row r="720" spans="1:19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24"/>
      <c r="L720" s="124"/>
      <c r="M720" s="13"/>
      <c r="N720" s="13"/>
      <c r="O720" s="13"/>
      <c r="P720" s="13"/>
      <c r="Q720" s="13"/>
      <c r="R720" s="13"/>
      <c r="S720" s="13"/>
    </row>
    <row r="721" spans="1:19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24"/>
      <c r="L721" s="124"/>
      <c r="M721" s="13"/>
      <c r="N721" s="13"/>
      <c r="O721" s="13"/>
      <c r="P721" s="13"/>
      <c r="Q721" s="13"/>
      <c r="R721" s="13"/>
      <c r="S721" s="13"/>
    </row>
    <row r="722" spans="1:19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24"/>
      <c r="L722" s="124"/>
      <c r="M722" s="13"/>
      <c r="N722" s="13"/>
      <c r="O722" s="13"/>
      <c r="P722" s="13"/>
      <c r="Q722" s="13"/>
      <c r="R722" s="13"/>
      <c r="S722" s="13"/>
    </row>
    <row r="723" spans="1:19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24"/>
      <c r="L723" s="124"/>
      <c r="M723" s="13"/>
      <c r="N723" s="13"/>
      <c r="O723" s="13"/>
      <c r="P723" s="13"/>
      <c r="Q723" s="13"/>
      <c r="R723" s="13"/>
      <c r="S723" s="13"/>
    </row>
    <row r="724" spans="1:19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24"/>
      <c r="L724" s="124"/>
      <c r="M724" s="13"/>
      <c r="N724" s="13"/>
      <c r="O724" s="13"/>
      <c r="P724" s="13"/>
      <c r="Q724" s="13"/>
      <c r="R724" s="13"/>
      <c r="S724" s="13"/>
    </row>
    <row r="725" spans="1:19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24"/>
      <c r="L725" s="124"/>
      <c r="M725" s="13"/>
      <c r="N725" s="13"/>
      <c r="O725" s="13"/>
      <c r="P725" s="13"/>
      <c r="Q725" s="13"/>
      <c r="R725" s="13"/>
      <c r="S725" s="13"/>
    </row>
    <row r="726" spans="1:19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24"/>
      <c r="L726" s="124"/>
      <c r="M726" s="13"/>
      <c r="N726" s="13"/>
      <c r="O726" s="13"/>
      <c r="P726" s="13"/>
      <c r="Q726" s="13"/>
      <c r="R726" s="13"/>
      <c r="S726" s="13"/>
    </row>
    <row r="727" spans="1:19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24"/>
      <c r="L727" s="124"/>
      <c r="M727" s="13"/>
      <c r="N727" s="13"/>
      <c r="O727" s="13"/>
      <c r="P727" s="13"/>
      <c r="Q727" s="13"/>
      <c r="R727" s="13"/>
      <c r="S727" s="13"/>
    </row>
    <row r="728" spans="1:19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24"/>
      <c r="L728" s="124"/>
      <c r="M728" s="13"/>
      <c r="N728" s="13"/>
      <c r="O728" s="13"/>
      <c r="P728" s="13"/>
      <c r="Q728" s="13"/>
      <c r="R728" s="13"/>
      <c r="S728" s="13"/>
    </row>
    <row r="729" spans="1:19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24"/>
      <c r="L729" s="124"/>
      <c r="M729" s="13"/>
      <c r="N729" s="13"/>
      <c r="O729" s="13"/>
      <c r="P729" s="13"/>
      <c r="Q729" s="13"/>
      <c r="R729" s="13"/>
      <c r="S729" s="13"/>
    </row>
    <row r="730" spans="1:19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24"/>
      <c r="L730" s="124"/>
      <c r="M730" s="13"/>
      <c r="N730" s="13"/>
      <c r="O730" s="13"/>
      <c r="P730" s="13"/>
      <c r="Q730" s="13"/>
      <c r="R730" s="13"/>
      <c r="S730" s="13"/>
    </row>
    <row r="731" spans="1:19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24"/>
      <c r="L731" s="124"/>
      <c r="M731" s="13"/>
      <c r="N731" s="13"/>
      <c r="O731" s="13"/>
      <c r="P731" s="13"/>
      <c r="Q731" s="13"/>
      <c r="R731" s="13"/>
      <c r="S731" s="13"/>
    </row>
    <row r="732" spans="1:19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24"/>
      <c r="L732" s="124"/>
      <c r="M732" s="13"/>
      <c r="N732" s="13"/>
      <c r="O732" s="13"/>
      <c r="P732" s="13"/>
      <c r="Q732" s="13"/>
      <c r="R732" s="13"/>
      <c r="S732" s="13"/>
    </row>
    <row r="733" spans="1:19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24"/>
      <c r="L733" s="124"/>
      <c r="M733" s="13"/>
      <c r="N733" s="13"/>
      <c r="O733" s="13"/>
      <c r="P733" s="13"/>
      <c r="Q733" s="13"/>
      <c r="R733" s="13"/>
      <c r="S733" s="13"/>
    </row>
    <row r="734" spans="1:19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24"/>
      <c r="L734" s="124"/>
      <c r="M734" s="13"/>
      <c r="N734" s="13"/>
      <c r="O734" s="13"/>
      <c r="P734" s="13"/>
      <c r="Q734" s="13"/>
      <c r="R734" s="13"/>
      <c r="S734" s="13"/>
    </row>
    <row r="735" spans="1:19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24"/>
      <c r="L735" s="124"/>
      <c r="M735" s="13"/>
      <c r="N735" s="13"/>
      <c r="O735" s="13"/>
      <c r="P735" s="13"/>
      <c r="Q735" s="13"/>
      <c r="R735" s="13"/>
      <c r="S735" s="13"/>
    </row>
    <row r="736" spans="1:19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24"/>
      <c r="L736" s="124"/>
      <c r="M736" s="13"/>
      <c r="N736" s="13"/>
      <c r="O736" s="13"/>
      <c r="P736" s="13"/>
      <c r="Q736" s="13"/>
      <c r="R736" s="13"/>
      <c r="S736" s="13"/>
    </row>
    <row r="737" spans="1:19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24"/>
      <c r="L737" s="124"/>
      <c r="M737" s="13"/>
      <c r="N737" s="13"/>
      <c r="O737" s="13"/>
      <c r="P737" s="13"/>
      <c r="Q737" s="13"/>
      <c r="R737" s="13"/>
      <c r="S737" s="13"/>
    </row>
    <row r="738" spans="1:19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24"/>
      <c r="L738" s="124"/>
      <c r="M738" s="13"/>
      <c r="N738" s="13"/>
      <c r="O738" s="13"/>
      <c r="P738" s="13"/>
      <c r="Q738" s="13"/>
      <c r="R738" s="13"/>
      <c r="S738" s="13"/>
    </row>
    <row r="739" spans="1:19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24"/>
      <c r="L739" s="124"/>
      <c r="M739" s="13"/>
      <c r="N739" s="13"/>
      <c r="O739" s="13"/>
      <c r="P739" s="13"/>
      <c r="Q739" s="13"/>
      <c r="R739" s="13"/>
      <c r="S739" s="13"/>
    </row>
    <row r="740" spans="1:19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24"/>
      <c r="L740" s="124"/>
      <c r="M740" s="13"/>
      <c r="N740" s="13"/>
      <c r="O740" s="13"/>
      <c r="P740" s="13"/>
      <c r="Q740" s="13"/>
      <c r="R740" s="13"/>
      <c r="S740" s="13"/>
    </row>
    <row r="741" spans="1:19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24"/>
      <c r="L741" s="124"/>
      <c r="M741" s="13"/>
      <c r="N741" s="13"/>
      <c r="O741" s="13"/>
      <c r="P741" s="13"/>
      <c r="Q741" s="13"/>
      <c r="R741" s="13"/>
      <c r="S741" s="13"/>
    </row>
    <row r="742" spans="1:19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24"/>
      <c r="L742" s="124"/>
      <c r="M742" s="13"/>
      <c r="N742" s="13"/>
      <c r="O742" s="13"/>
      <c r="P742" s="13"/>
      <c r="Q742" s="13"/>
      <c r="R742" s="13"/>
      <c r="S742" s="13"/>
    </row>
    <row r="743" spans="1:19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24"/>
      <c r="L743" s="124"/>
      <c r="M743" s="13"/>
      <c r="N743" s="13"/>
      <c r="O743" s="13"/>
      <c r="P743" s="13"/>
      <c r="Q743" s="13"/>
      <c r="R743" s="13"/>
      <c r="S743" s="13"/>
    </row>
    <row r="744" spans="1:19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24"/>
      <c r="L744" s="124"/>
      <c r="M744" s="13"/>
      <c r="N744" s="13"/>
      <c r="O744" s="13"/>
      <c r="P744" s="13"/>
      <c r="Q744" s="13"/>
      <c r="R744" s="13"/>
      <c r="S744" s="13"/>
    </row>
    <row r="745" spans="1:19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24"/>
      <c r="L745" s="124"/>
      <c r="M745" s="13"/>
      <c r="N745" s="13"/>
      <c r="O745" s="13"/>
      <c r="P745" s="13"/>
      <c r="Q745" s="13"/>
      <c r="R745" s="13"/>
      <c r="S745" s="13"/>
    </row>
    <row r="746" spans="1:19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24"/>
      <c r="L746" s="124"/>
      <c r="M746" s="13"/>
      <c r="N746" s="13"/>
      <c r="O746" s="13"/>
      <c r="P746" s="13"/>
      <c r="Q746" s="13"/>
      <c r="R746" s="13"/>
      <c r="S746" s="13"/>
    </row>
    <row r="747" spans="1:19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24"/>
      <c r="L747" s="124"/>
      <c r="M747" s="13"/>
      <c r="N747" s="13"/>
      <c r="O747" s="13"/>
      <c r="P747" s="13"/>
      <c r="Q747" s="13"/>
      <c r="R747" s="13"/>
      <c r="S747" s="13"/>
    </row>
    <row r="748" spans="1:19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24"/>
      <c r="L748" s="124"/>
      <c r="M748" s="13"/>
      <c r="N748" s="13"/>
      <c r="O748" s="13"/>
      <c r="P748" s="13"/>
      <c r="Q748" s="13"/>
      <c r="R748" s="13"/>
      <c r="S748" s="13"/>
    </row>
    <row r="749" spans="1:19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24"/>
      <c r="L749" s="124"/>
      <c r="M749" s="13"/>
      <c r="N749" s="13"/>
      <c r="O749" s="13"/>
      <c r="P749" s="13"/>
      <c r="Q749" s="13"/>
      <c r="R749" s="13"/>
      <c r="S749" s="13"/>
    </row>
    <row r="750" spans="1:19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24"/>
      <c r="L750" s="124"/>
      <c r="M750" s="13"/>
      <c r="N750" s="13"/>
      <c r="O750" s="13"/>
      <c r="P750" s="13"/>
      <c r="Q750" s="13"/>
      <c r="R750" s="13"/>
      <c r="S750" s="13"/>
    </row>
    <row r="751" spans="1:19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24"/>
      <c r="L751" s="124"/>
      <c r="M751" s="13"/>
      <c r="N751" s="13"/>
      <c r="O751" s="13"/>
      <c r="P751" s="13"/>
      <c r="Q751" s="13"/>
      <c r="R751" s="13"/>
      <c r="S751" s="13"/>
    </row>
    <row r="752" spans="1:19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24"/>
      <c r="L752" s="124"/>
      <c r="M752" s="13"/>
      <c r="N752" s="13"/>
      <c r="O752" s="13"/>
      <c r="P752" s="13"/>
      <c r="Q752" s="13"/>
      <c r="R752" s="13"/>
      <c r="S752" s="13"/>
    </row>
    <row r="753" spans="1:19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24"/>
      <c r="L753" s="124"/>
      <c r="M753" s="13"/>
      <c r="N753" s="13"/>
      <c r="O753" s="13"/>
      <c r="P753" s="13"/>
      <c r="Q753" s="13"/>
      <c r="R753" s="13"/>
      <c r="S753" s="13"/>
    </row>
    <row r="754" spans="1:19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24"/>
      <c r="L754" s="124"/>
      <c r="M754" s="13"/>
      <c r="N754" s="13"/>
      <c r="O754" s="13"/>
      <c r="P754" s="13"/>
      <c r="Q754" s="13"/>
      <c r="R754" s="13"/>
      <c r="S754" s="13"/>
    </row>
    <row r="755" spans="1:19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24"/>
      <c r="L755" s="124"/>
      <c r="M755" s="13"/>
      <c r="N755" s="13"/>
      <c r="O755" s="13"/>
      <c r="P755" s="13"/>
      <c r="Q755" s="13"/>
      <c r="R755" s="13"/>
      <c r="S755" s="13"/>
    </row>
    <row r="756" spans="1:19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24"/>
      <c r="L756" s="124"/>
      <c r="M756" s="13"/>
      <c r="N756" s="13"/>
      <c r="O756" s="13"/>
      <c r="P756" s="13"/>
      <c r="Q756" s="13"/>
      <c r="R756" s="13"/>
      <c r="S756" s="13"/>
    </row>
    <row r="757" spans="1:19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24"/>
      <c r="L757" s="124"/>
      <c r="M757" s="13"/>
      <c r="N757" s="13"/>
      <c r="O757" s="13"/>
      <c r="P757" s="13"/>
      <c r="Q757" s="13"/>
      <c r="R757" s="13"/>
      <c r="S757" s="13"/>
    </row>
    <row r="758" spans="1:19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24"/>
      <c r="L758" s="124"/>
      <c r="M758" s="13"/>
      <c r="N758" s="13"/>
      <c r="O758" s="13"/>
      <c r="P758" s="13"/>
      <c r="Q758" s="13"/>
      <c r="R758" s="13"/>
      <c r="S758" s="13"/>
    </row>
    <row r="759" spans="1:19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24"/>
      <c r="L759" s="124"/>
      <c r="M759" s="13"/>
      <c r="N759" s="13"/>
      <c r="O759" s="13"/>
      <c r="P759" s="13"/>
      <c r="Q759" s="13"/>
      <c r="R759" s="13"/>
      <c r="S759" s="13"/>
    </row>
    <row r="760" spans="1:19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24"/>
      <c r="L760" s="124"/>
      <c r="M760" s="13"/>
      <c r="N760" s="13"/>
      <c r="O760" s="13"/>
      <c r="P760" s="13"/>
      <c r="Q760" s="13"/>
      <c r="R760" s="13"/>
      <c r="S760" s="13"/>
    </row>
    <row r="761" spans="1:19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24"/>
      <c r="L761" s="124"/>
      <c r="M761" s="13"/>
      <c r="N761" s="13"/>
      <c r="O761" s="13"/>
      <c r="P761" s="13"/>
      <c r="Q761" s="13"/>
      <c r="R761" s="13"/>
      <c r="S761" s="13"/>
    </row>
    <row r="762" spans="1:19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24"/>
      <c r="L762" s="124"/>
      <c r="M762" s="13"/>
      <c r="N762" s="13"/>
      <c r="O762" s="13"/>
      <c r="P762" s="13"/>
      <c r="Q762" s="13"/>
      <c r="R762" s="13"/>
      <c r="S762" s="13"/>
    </row>
    <row r="763" spans="1:19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24"/>
      <c r="L763" s="124"/>
      <c r="M763" s="13"/>
      <c r="N763" s="13"/>
      <c r="O763" s="13"/>
      <c r="P763" s="13"/>
      <c r="Q763" s="13"/>
      <c r="R763" s="13"/>
      <c r="S763" s="13"/>
    </row>
    <row r="764" spans="1:19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24"/>
      <c r="L764" s="124"/>
      <c r="M764" s="13"/>
      <c r="N764" s="13"/>
      <c r="O764" s="13"/>
      <c r="P764" s="13"/>
      <c r="Q764" s="13"/>
      <c r="R764" s="13"/>
      <c r="S764" s="13"/>
    </row>
    <row r="765" spans="1:19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24"/>
      <c r="L765" s="124"/>
      <c r="M765" s="13"/>
      <c r="N765" s="13"/>
      <c r="O765" s="13"/>
      <c r="P765" s="13"/>
      <c r="Q765" s="13"/>
      <c r="R765" s="13"/>
      <c r="S765" s="13"/>
    </row>
    <row r="766" spans="1:19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24"/>
      <c r="L766" s="124"/>
      <c r="M766" s="13"/>
      <c r="N766" s="13"/>
      <c r="O766" s="13"/>
      <c r="P766" s="13"/>
      <c r="Q766" s="13"/>
      <c r="R766" s="13"/>
      <c r="S766" s="13"/>
    </row>
    <row r="767" spans="1:19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24"/>
      <c r="L767" s="124"/>
      <c r="M767" s="13"/>
      <c r="N767" s="13"/>
      <c r="O767" s="13"/>
      <c r="P767" s="13"/>
      <c r="Q767" s="13"/>
      <c r="R767" s="13"/>
      <c r="S767" s="13"/>
    </row>
    <row r="768" spans="1:19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24"/>
      <c r="L768" s="124"/>
      <c r="M768" s="13"/>
      <c r="N768" s="13"/>
      <c r="O768" s="13"/>
      <c r="P768" s="13"/>
      <c r="Q768" s="13"/>
      <c r="R768" s="13"/>
      <c r="S768" s="13"/>
    </row>
    <row r="769" spans="1:19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24"/>
      <c r="L769" s="124"/>
      <c r="M769" s="13"/>
      <c r="N769" s="13"/>
      <c r="O769" s="13"/>
      <c r="P769" s="13"/>
      <c r="Q769" s="13"/>
      <c r="R769" s="13"/>
      <c r="S769" s="13"/>
    </row>
    <row r="770" spans="1:19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24"/>
      <c r="L770" s="124"/>
      <c r="M770" s="13"/>
      <c r="N770" s="13"/>
      <c r="O770" s="13"/>
      <c r="P770" s="13"/>
      <c r="Q770" s="13"/>
      <c r="R770" s="13"/>
      <c r="S770" s="13"/>
    </row>
    <row r="771" spans="1:19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24"/>
      <c r="L771" s="124"/>
      <c r="M771" s="13"/>
      <c r="N771" s="13"/>
      <c r="O771" s="13"/>
      <c r="P771" s="13"/>
      <c r="Q771" s="13"/>
      <c r="R771" s="13"/>
      <c r="S771" s="13"/>
    </row>
    <row r="772" spans="1:19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24"/>
      <c r="L772" s="124"/>
      <c r="M772" s="13"/>
      <c r="N772" s="13"/>
      <c r="O772" s="13"/>
      <c r="P772" s="13"/>
      <c r="Q772" s="13"/>
      <c r="R772" s="13"/>
      <c r="S772" s="13"/>
    </row>
    <row r="773" spans="1:19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24"/>
      <c r="L773" s="124"/>
      <c r="M773" s="13"/>
      <c r="N773" s="13"/>
      <c r="O773" s="13"/>
      <c r="P773" s="13"/>
      <c r="Q773" s="13"/>
      <c r="R773" s="13"/>
      <c r="S773" s="13"/>
    </row>
    <row r="774" spans="1:19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24"/>
      <c r="L774" s="124"/>
      <c r="M774" s="13"/>
      <c r="N774" s="13"/>
      <c r="O774" s="13"/>
      <c r="P774" s="13"/>
      <c r="Q774" s="13"/>
      <c r="R774" s="13"/>
      <c r="S774" s="13"/>
    </row>
    <row r="775" spans="1:19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24"/>
      <c r="L775" s="124"/>
      <c r="M775" s="13"/>
      <c r="N775" s="13"/>
      <c r="O775" s="13"/>
      <c r="P775" s="13"/>
      <c r="Q775" s="13"/>
      <c r="R775" s="13"/>
      <c r="S775" s="13"/>
    </row>
    <row r="776" spans="1:19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24"/>
      <c r="L776" s="124"/>
      <c r="M776" s="13"/>
      <c r="N776" s="13"/>
      <c r="O776" s="13"/>
      <c r="P776" s="13"/>
      <c r="Q776" s="13"/>
      <c r="R776" s="13"/>
      <c r="S776" s="13"/>
    </row>
    <row r="777" spans="1:19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24"/>
      <c r="L777" s="124"/>
      <c r="M777" s="13"/>
      <c r="N777" s="13"/>
      <c r="O777" s="13"/>
      <c r="P777" s="13"/>
      <c r="Q777" s="13"/>
      <c r="R777" s="13"/>
      <c r="S777" s="13"/>
    </row>
    <row r="778" spans="1:19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24"/>
      <c r="L778" s="124"/>
      <c r="M778" s="13"/>
      <c r="N778" s="13"/>
      <c r="O778" s="13"/>
      <c r="P778" s="13"/>
      <c r="Q778" s="13"/>
      <c r="R778" s="13"/>
      <c r="S778" s="13"/>
    </row>
    <row r="779" spans="1:19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24"/>
      <c r="L779" s="124"/>
      <c r="M779" s="13"/>
      <c r="N779" s="13"/>
      <c r="O779" s="13"/>
      <c r="P779" s="13"/>
      <c r="Q779" s="13"/>
      <c r="R779" s="13"/>
      <c r="S779" s="13"/>
    </row>
    <row r="780" spans="1:19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24"/>
      <c r="L780" s="124"/>
      <c r="M780" s="13"/>
      <c r="N780" s="13"/>
      <c r="O780" s="13"/>
      <c r="P780" s="13"/>
      <c r="Q780" s="13"/>
      <c r="R780" s="13"/>
      <c r="S780" s="13"/>
    </row>
    <row r="781" spans="1:19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24"/>
      <c r="L781" s="124"/>
      <c r="M781" s="13"/>
      <c r="N781" s="13"/>
      <c r="O781" s="13"/>
      <c r="P781" s="13"/>
      <c r="Q781" s="13"/>
      <c r="R781" s="13"/>
      <c r="S781" s="13"/>
    </row>
    <row r="782" spans="1:19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24"/>
      <c r="L782" s="124"/>
      <c r="M782" s="13"/>
      <c r="N782" s="13"/>
      <c r="O782" s="13"/>
      <c r="P782" s="13"/>
      <c r="Q782" s="13"/>
      <c r="R782" s="13"/>
      <c r="S782" s="13"/>
    </row>
    <row r="783" spans="1:19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24"/>
      <c r="L783" s="124"/>
      <c r="M783" s="13"/>
      <c r="N783" s="13"/>
      <c r="O783" s="13"/>
      <c r="P783" s="13"/>
      <c r="Q783" s="13"/>
      <c r="R783" s="13"/>
      <c r="S783" s="13"/>
    </row>
    <row r="784" spans="1:19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24"/>
      <c r="L784" s="124"/>
      <c r="M784" s="13"/>
      <c r="N784" s="13"/>
      <c r="O784" s="13"/>
      <c r="P784" s="13"/>
      <c r="Q784" s="13"/>
      <c r="R784" s="13"/>
      <c r="S784" s="13"/>
    </row>
    <row r="785" spans="1:19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24"/>
      <c r="L785" s="124"/>
      <c r="M785" s="13"/>
      <c r="N785" s="13"/>
      <c r="O785" s="13"/>
      <c r="P785" s="13"/>
      <c r="Q785" s="13"/>
      <c r="R785" s="13"/>
      <c r="S785" s="13"/>
    </row>
    <row r="786" spans="1:19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24"/>
      <c r="L786" s="124"/>
      <c r="M786" s="13"/>
      <c r="N786" s="13"/>
      <c r="O786" s="13"/>
      <c r="P786" s="13"/>
      <c r="Q786" s="13"/>
      <c r="R786" s="13"/>
      <c r="S786" s="13"/>
    </row>
    <row r="787" spans="1:19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24"/>
      <c r="L787" s="124"/>
      <c r="M787" s="13"/>
      <c r="N787" s="13"/>
      <c r="O787" s="13"/>
      <c r="P787" s="13"/>
      <c r="Q787" s="13"/>
      <c r="R787" s="13"/>
      <c r="S787" s="13"/>
    </row>
    <row r="788" spans="1:19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24"/>
      <c r="L788" s="124"/>
      <c r="M788" s="13"/>
      <c r="N788" s="13"/>
      <c r="O788" s="13"/>
      <c r="P788" s="13"/>
      <c r="Q788" s="13"/>
      <c r="R788" s="13"/>
      <c r="S788" s="13"/>
    </row>
    <row r="789" spans="1:19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24"/>
      <c r="L789" s="124"/>
      <c r="M789" s="13"/>
      <c r="N789" s="13"/>
      <c r="O789" s="13"/>
      <c r="P789" s="13"/>
      <c r="Q789" s="13"/>
      <c r="R789" s="13"/>
      <c r="S789" s="13"/>
    </row>
    <row r="790" spans="1:19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24"/>
      <c r="L790" s="124"/>
      <c r="M790" s="13"/>
      <c r="N790" s="13"/>
      <c r="O790" s="13"/>
      <c r="P790" s="13"/>
      <c r="Q790" s="13"/>
      <c r="R790" s="13"/>
      <c r="S790" s="13"/>
    </row>
    <row r="791" spans="1:19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24"/>
      <c r="L791" s="124"/>
      <c r="M791" s="13"/>
      <c r="N791" s="13"/>
      <c r="O791" s="13"/>
      <c r="P791" s="13"/>
      <c r="Q791" s="13"/>
      <c r="R791" s="13"/>
      <c r="S791" s="13"/>
    </row>
    <row r="792" spans="1:19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24"/>
      <c r="L792" s="124"/>
      <c r="M792" s="13"/>
      <c r="N792" s="13"/>
      <c r="O792" s="13"/>
      <c r="P792" s="13"/>
      <c r="Q792" s="13"/>
      <c r="R792" s="13"/>
      <c r="S792" s="13"/>
    </row>
    <row r="793" spans="1:19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24"/>
      <c r="L793" s="124"/>
      <c r="M793" s="13"/>
      <c r="N793" s="13"/>
      <c r="O793" s="13"/>
      <c r="P793" s="13"/>
      <c r="Q793" s="13"/>
      <c r="R793" s="13"/>
      <c r="S793" s="13"/>
    </row>
    <row r="794" spans="1:19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24"/>
      <c r="L794" s="124"/>
      <c r="M794" s="13"/>
      <c r="N794" s="13"/>
      <c r="O794" s="13"/>
      <c r="P794" s="13"/>
      <c r="Q794" s="13"/>
      <c r="R794" s="13"/>
      <c r="S794" s="13"/>
    </row>
    <row r="795" spans="1:19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24"/>
      <c r="L795" s="124"/>
      <c r="M795" s="13"/>
      <c r="N795" s="13"/>
      <c r="O795" s="13"/>
      <c r="P795" s="13"/>
      <c r="Q795" s="13"/>
      <c r="R795" s="13"/>
      <c r="S795" s="13"/>
    </row>
    <row r="796" spans="1:19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24"/>
      <c r="L796" s="124"/>
      <c r="M796" s="13"/>
      <c r="N796" s="13"/>
      <c r="O796" s="13"/>
      <c r="P796" s="13"/>
      <c r="Q796" s="13"/>
      <c r="R796" s="13"/>
      <c r="S796" s="13"/>
    </row>
    <row r="797" spans="1:19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24"/>
      <c r="L797" s="124"/>
      <c r="M797" s="13"/>
      <c r="N797" s="13"/>
      <c r="O797" s="13"/>
      <c r="P797" s="13"/>
      <c r="Q797" s="13"/>
      <c r="R797" s="13"/>
      <c r="S797" s="13"/>
    </row>
    <row r="798" spans="1:19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24"/>
      <c r="L798" s="124"/>
      <c r="M798" s="13"/>
      <c r="N798" s="13"/>
      <c r="O798" s="13"/>
      <c r="P798" s="13"/>
      <c r="Q798" s="13"/>
      <c r="R798" s="13"/>
      <c r="S798" s="13"/>
    </row>
    <row r="799" spans="1:19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24"/>
      <c r="L799" s="124"/>
      <c r="M799" s="13"/>
      <c r="N799" s="13"/>
      <c r="O799" s="13"/>
      <c r="P799" s="13"/>
      <c r="Q799" s="13"/>
      <c r="R799" s="13"/>
      <c r="S799" s="13"/>
    </row>
    <row r="800" spans="1:19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24"/>
      <c r="L800" s="124"/>
      <c r="M800" s="13"/>
      <c r="N800" s="13"/>
      <c r="O800" s="13"/>
      <c r="P800" s="13"/>
      <c r="Q800" s="13"/>
      <c r="R800" s="13"/>
      <c r="S800" s="13"/>
    </row>
    <row r="801" spans="1:19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24"/>
      <c r="L801" s="124"/>
      <c r="M801" s="13"/>
      <c r="N801" s="13"/>
      <c r="O801" s="13"/>
      <c r="P801" s="13"/>
      <c r="Q801" s="13"/>
      <c r="R801" s="13"/>
      <c r="S801" s="13"/>
    </row>
    <row r="802" spans="1:19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24"/>
      <c r="L802" s="124"/>
      <c r="M802" s="13"/>
      <c r="N802" s="13"/>
      <c r="O802" s="13"/>
      <c r="P802" s="13"/>
      <c r="Q802" s="13"/>
      <c r="R802" s="13"/>
      <c r="S802" s="13"/>
    </row>
    <row r="803" spans="1:19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24"/>
      <c r="L803" s="124"/>
      <c r="M803" s="13"/>
      <c r="N803" s="13"/>
      <c r="O803" s="13"/>
      <c r="P803" s="13"/>
      <c r="Q803" s="13"/>
      <c r="R803" s="13"/>
      <c r="S803" s="13"/>
    </row>
    <row r="804" spans="1:19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24"/>
      <c r="L804" s="124"/>
      <c r="M804" s="13"/>
      <c r="N804" s="13"/>
      <c r="O804" s="13"/>
      <c r="P804" s="13"/>
      <c r="Q804" s="13"/>
      <c r="R804" s="13"/>
      <c r="S804" s="13"/>
    </row>
    <row r="805" spans="1:19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24"/>
      <c r="L805" s="124"/>
      <c r="M805" s="13"/>
      <c r="N805" s="13"/>
      <c r="O805" s="13"/>
      <c r="P805" s="13"/>
      <c r="Q805" s="13"/>
      <c r="R805" s="13"/>
      <c r="S805" s="13"/>
    </row>
    <row r="806" spans="1:19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24"/>
      <c r="L806" s="124"/>
      <c r="M806" s="13"/>
      <c r="N806" s="13"/>
      <c r="O806" s="13"/>
      <c r="P806" s="13"/>
      <c r="Q806" s="13"/>
      <c r="R806" s="13"/>
      <c r="S806" s="13"/>
    </row>
    <row r="807" spans="1:19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24"/>
      <c r="L807" s="124"/>
      <c r="M807" s="13"/>
      <c r="N807" s="13"/>
      <c r="O807" s="13"/>
      <c r="P807" s="13"/>
      <c r="Q807" s="13"/>
      <c r="R807" s="13"/>
      <c r="S807" s="13"/>
    </row>
    <row r="808" spans="1:19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24"/>
      <c r="L808" s="124"/>
      <c r="M808" s="13"/>
      <c r="N808" s="13"/>
      <c r="O808" s="13"/>
      <c r="P808" s="13"/>
      <c r="Q808" s="13"/>
      <c r="R808" s="13"/>
      <c r="S808" s="13"/>
    </row>
    <row r="809" spans="1:19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24"/>
      <c r="L809" s="124"/>
      <c r="M809" s="13"/>
      <c r="N809" s="13"/>
      <c r="O809" s="13"/>
      <c r="P809" s="13"/>
      <c r="Q809" s="13"/>
      <c r="R809" s="13"/>
      <c r="S809" s="13"/>
    </row>
    <row r="810" spans="1:19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24"/>
      <c r="L810" s="124"/>
      <c r="M810" s="13"/>
      <c r="N810" s="13"/>
      <c r="O810" s="13"/>
      <c r="P810" s="13"/>
      <c r="Q810" s="13"/>
      <c r="R810" s="13"/>
      <c r="S810" s="13"/>
    </row>
    <row r="811" spans="1:19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24"/>
      <c r="L811" s="124"/>
      <c r="M811" s="13"/>
      <c r="N811" s="13"/>
      <c r="O811" s="13"/>
      <c r="P811" s="13"/>
      <c r="Q811" s="13"/>
      <c r="R811" s="13"/>
      <c r="S811" s="13"/>
    </row>
    <row r="812" spans="1:19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24"/>
      <c r="L812" s="124"/>
      <c r="M812" s="13"/>
      <c r="N812" s="13"/>
      <c r="O812" s="13"/>
      <c r="P812" s="13"/>
      <c r="Q812" s="13"/>
      <c r="R812" s="13"/>
      <c r="S812" s="13"/>
    </row>
    <row r="813" spans="1:19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24"/>
      <c r="L813" s="124"/>
      <c r="M813" s="13"/>
      <c r="N813" s="13"/>
      <c r="O813" s="13"/>
      <c r="P813" s="13"/>
      <c r="Q813" s="13"/>
      <c r="R813" s="13"/>
      <c r="S813" s="13"/>
    </row>
    <row r="814" spans="1:19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24"/>
      <c r="L814" s="124"/>
      <c r="M814" s="13"/>
      <c r="N814" s="13"/>
      <c r="O814" s="13"/>
      <c r="P814" s="13"/>
      <c r="Q814" s="13"/>
      <c r="R814" s="13"/>
      <c r="S814" s="13"/>
    </row>
    <row r="815" spans="1:19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24"/>
      <c r="L815" s="124"/>
      <c r="M815" s="13"/>
      <c r="N815" s="13"/>
      <c r="O815" s="13"/>
      <c r="P815" s="13"/>
      <c r="Q815" s="13"/>
      <c r="R815" s="13"/>
      <c r="S815" s="13"/>
    </row>
    <row r="816" spans="1:19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24"/>
      <c r="L816" s="124"/>
      <c r="M816" s="13"/>
      <c r="N816" s="13"/>
      <c r="O816" s="13"/>
      <c r="P816" s="13"/>
      <c r="Q816" s="13"/>
      <c r="R816" s="13"/>
      <c r="S816" s="13"/>
    </row>
    <row r="817" spans="1:19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24"/>
      <c r="L817" s="124"/>
      <c r="M817" s="13"/>
      <c r="N817" s="13"/>
      <c r="O817" s="13"/>
      <c r="P817" s="13"/>
      <c r="Q817" s="13"/>
      <c r="R817" s="13"/>
      <c r="S817" s="13"/>
    </row>
    <row r="818" spans="1:19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24"/>
      <c r="L818" s="124"/>
      <c r="M818" s="13"/>
      <c r="N818" s="13"/>
      <c r="O818" s="13"/>
      <c r="P818" s="13"/>
      <c r="Q818" s="13"/>
      <c r="R818" s="13"/>
      <c r="S818" s="13"/>
    </row>
    <row r="819" spans="1:19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24"/>
      <c r="L819" s="124"/>
      <c r="M819" s="13"/>
      <c r="N819" s="13"/>
      <c r="O819" s="13"/>
      <c r="P819" s="13"/>
      <c r="Q819" s="13"/>
      <c r="R819" s="13"/>
      <c r="S819" s="13"/>
    </row>
    <row r="820" spans="1:19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24"/>
      <c r="L820" s="124"/>
      <c r="M820" s="13"/>
      <c r="N820" s="13"/>
      <c r="O820" s="13"/>
      <c r="P820" s="13"/>
      <c r="Q820" s="13"/>
      <c r="R820" s="13"/>
      <c r="S820" s="13"/>
    </row>
    <row r="821" spans="1:19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24"/>
      <c r="L821" s="124"/>
      <c r="M821" s="13"/>
      <c r="N821" s="13"/>
      <c r="O821" s="13"/>
      <c r="P821" s="13"/>
      <c r="Q821" s="13"/>
      <c r="R821" s="13"/>
      <c r="S821" s="13"/>
    </row>
    <row r="822" spans="1:19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24"/>
      <c r="L822" s="124"/>
      <c r="M822" s="13"/>
      <c r="N822" s="13"/>
      <c r="O822" s="13"/>
      <c r="P822" s="13"/>
      <c r="Q822" s="13"/>
      <c r="R822" s="13"/>
      <c r="S822" s="13"/>
    </row>
    <row r="823" spans="1:19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24"/>
      <c r="L823" s="124"/>
      <c r="M823" s="13"/>
      <c r="N823" s="13"/>
      <c r="O823" s="13"/>
      <c r="P823" s="13"/>
      <c r="Q823" s="13"/>
      <c r="R823" s="13"/>
      <c r="S823" s="13"/>
    </row>
    <row r="824" spans="1:19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24"/>
      <c r="L824" s="124"/>
      <c r="M824" s="13"/>
      <c r="N824" s="13"/>
      <c r="O824" s="13"/>
      <c r="P824" s="13"/>
      <c r="Q824" s="13"/>
      <c r="R824" s="13"/>
      <c r="S824" s="13"/>
    </row>
    <row r="825" spans="1:19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24"/>
      <c r="L825" s="124"/>
      <c r="M825" s="13"/>
      <c r="N825" s="13"/>
      <c r="O825" s="13"/>
      <c r="P825" s="13"/>
      <c r="Q825" s="13"/>
      <c r="R825" s="13"/>
      <c r="S825" s="13"/>
    </row>
    <row r="826" spans="1:19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24"/>
      <c r="L826" s="124"/>
      <c r="M826" s="13"/>
      <c r="N826" s="13"/>
      <c r="O826" s="13"/>
      <c r="P826" s="13"/>
      <c r="Q826" s="13"/>
      <c r="R826" s="13"/>
      <c r="S826" s="13"/>
    </row>
    <row r="827" spans="1:19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24"/>
      <c r="L827" s="124"/>
      <c r="M827" s="13"/>
      <c r="N827" s="13"/>
      <c r="O827" s="13"/>
      <c r="P827" s="13"/>
      <c r="Q827" s="13"/>
      <c r="R827" s="13"/>
      <c r="S827" s="13"/>
    </row>
    <row r="828" spans="1:19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24"/>
      <c r="L828" s="124"/>
      <c r="M828" s="13"/>
      <c r="N828" s="13"/>
      <c r="O828" s="13"/>
      <c r="P828" s="13"/>
      <c r="Q828" s="13"/>
      <c r="R828" s="13"/>
      <c r="S828" s="13"/>
    </row>
    <row r="829" spans="1:19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24"/>
      <c r="L829" s="124"/>
      <c r="M829" s="13"/>
      <c r="N829" s="13"/>
      <c r="O829" s="13"/>
      <c r="P829" s="13"/>
      <c r="Q829" s="13"/>
      <c r="R829" s="13"/>
      <c r="S829" s="13"/>
    </row>
    <row r="830" spans="1:19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24"/>
      <c r="L830" s="124"/>
      <c r="M830" s="13"/>
      <c r="N830" s="13"/>
      <c r="O830" s="13"/>
      <c r="P830" s="13"/>
      <c r="Q830" s="13"/>
      <c r="R830" s="13"/>
      <c r="S830" s="13"/>
    </row>
    <row r="831" spans="1:19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24"/>
      <c r="L831" s="124"/>
      <c r="M831" s="13"/>
      <c r="N831" s="13"/>
      <c r="O831" s="13"/>
      <c r="P831" s="13"/>
      <c r="Q831" s="13"/>
      <c r="R831" s="13"/>
      <c r="S831" s="13"/>
    </row>
    <row r="832" spans="1:19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24"/>
      <c r="L832" s="124"/>
      <c r="M832" s="13"/>
      <c r="N832" s="13"/>
      <c r="O832" s="13"/>
      <c r="P832" s="13"/>
      <c r="Q832" s="13"/>
      <c r="R832" s="13"/>
      <c r="S832" s="13"/>
    </row>
    <row r="833" spans="1:19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24"/>
      <c r="L833" s="124"/>
      <c r="M833" s="13"/>
      <c r="N833" s="13"/>
      <c r="O833" s="13"/>
      <c r="P833" s="13"/>
      <c r="Q833" s="13"/>
      <c r="R833" s="13"/>
      <c r="S833" s="13"/>
    </row>
    <row r="834" spans="1:19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24"/>
      <c r="L834" s="124"/>
      <c r="M834" s="13"/>
      <c r="N834" s="13"/>
      <c r="O834" s="13"/>
      <c r="P834" s="13"/>
      <c r="Q834" s="13"/>
      <c r="R834" s="13"/>
      <c r="S834" s="13"/>
    </row>
    <row r="835" spans="1:19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24"/>
      <c r="L835" s="124"/>
      <c r="M835" s="13"/>
      <c r="N835" s="13"/>
      <c r="O835" s="13"/>
      <c r="P835" s="13"/>
      <c r="Q835" s="13"/>
      <c r="R835" s="13"/>
      <c r="S835" s="13"/>
    </row>
    <row r="836" spans="1:19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24"/>
      <c r="L836" s="124"/>
      <c r="M836" s="13"/>
      <c r="N836" s="13"/>
      <c r="O836" s="13"/>
      <c r="P836" s="13"/>
      <c r="Q836" s="13"/>
      <c r="R836" s="13"/>
      <c r="S836" s="13"/>
    </row>
    <row r="837" spans="1:19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24"/>
      <c r="L837" s="124"/>
      <c r="M837" s="13"/>
      <c r="N837" s="13"/>
      <c r="O837" s="13"/>
      <c r="P837" s="13"/>
      <c r="Q837" s="13"/>
      <c r="R837" s="13"/>
      <c r="S837" s="13"/>
    </row>
    <row r="838" spans="1:19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24"/>
      <c r="L838" s="124"/>
      <c r="M838" s="13"/>
      <c r="N838" s="13"/>
      <c r="O838" s="13"/>
      <c r="P838" s="13"/>
      <c r="Q838" s="13"/>
      <c r="R838" s="13"/>
      <c r="S838" s="13"/>
    </row>
    <row r="839" spans="1:19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24"/>
      <c r="L839" s="124"/>
      <c r="M839" s="13"/>
      <c r="N839" s="13"/>
      <c r="O839" s="13"/>
      <c r="P839" s="13"/>
      <c r="Q839" s="13"/>
      <c r="R839" s="13"/>
      <c r="S839" s="13"/>
    </row>
    <row r="840" spans="1:19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24"/>
      <c r="L840" s="124"/>
      <c r="M840" s="13"/>
      <c r="N840" s="13"/>
      <c r="O840" s="13"/>
      <c r="P840" s="13"/>
      <c r="Q840" s="13"/>
      <c r="R840" s="13"/>
      <c r="S840" s="13"/>
    </row>
    <row r="841" spans="1:19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24"/>
      <c r="L841" s="124"/>
      <c r="M841" s="13"/>
      <c r="N841" s="13"/>
      <c r="O841" s="13"/>
      <c r="P841" s="13"/>
      <c r="Q841" s="13"/>
      <c r="R841" s="13"/>
      <c r="S841" s="13"/>
    </row>
    <row r="842" spans="1:19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24"/>
      <c r="L842" s="124"/>
      <c r="M842" s="13"/>
      <c r="N842" s="13"/>
      <c r="O842" s="13"/>
      <c r="P842" s="13"/>
      <c r="Q842" s="13"/>
      <c r="R842" s="13"/>
      <c r="S842" s="13"/>
    </row>
    <row r="843" spans="1:19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24"/>
      <c r="L843" s="124"/>
      <c r="M843" s="13"/>
      <c r="N843" s="13"/>
      <c r="O843" s="13"/>
      <c r="P843" s="13"/>
      <c r="Q843" s="13"/>
      <c r="R843" s="13"/>
      <c r="S843" s="13"/>
    </row>
    <row r="844" spans="1:19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24"/>
      <c r="L844" s="124"/>
      <c r="M844" s="13"/>
      <c r="N844" s="13"/>
      <c r="O844" s="13"/>
      <c r="P844" s="13"/>
      <c r="Q844" s="13"/>
      <c r="R844" s="13"/>
      <c r="S844" s="13"/>
    </row>
    <row r="845" spans="1:19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24"/>
      <c r="L845" s="124"/>
      <c r="M845" s="13"/>
      <c r="N845" s="13"/>
      <c r="O845" s="13"/>
      <c r="P845" s="13"/>
      <c r="Q845" s="13"/>
      <c r="R845" s="13"/>
      <c r="S845" s="13"/>
    </row>
    <row r="846" spans="1:19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24"/>
      <c r="L846" s="124"/>
      <c r="M846" s="13"/>
      <c r="N846" s="13"/>
      <c r="O846" s="13"/>
      <c r="P846" s="13"/>
      <c r="Q846" s="13"/>
      <c r="R846" s="13"/>
      <c r="S846" s="13"/>
    </row>
    <row r="847" spans="1:19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24"/>
      <c r="L847" s="124"/>
      <c r="M847" s="13"/>
      <c r="N847" s="13"/>
      <c r="O847" s="13"/>
      <c r="P847" s="13"/>
      <c r="Q847" s="13"/>
      <c r="R847" s="13"/>
      <c r="S847" s="13"/>
    </row>
    <row r="848" spans="1:19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24"/>
      <c r="L848" s="124"/>
      <c r="M848" s="13"/>
      <c r="N848" s="13"/>
      <c r="O848" s="13"/>
      <c r="P848" s="13"/>
      <c r="Q848" s="13"/>
      <c r="R848" s="13"/>
      <c r="S848" s="13"/>
    </row>
    <row r="849" spans="1:19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24"/>
      <c r="L849" s="124"/>
      <c r="M849" s="13"/>
      <c r="N849" s="13"/>
      <c r="O849" s="13"/>
      <c r="P849" s="13"/>
      <c r="Q849" s="13"/>
      <c r="R849" s="13"/>
      <c r="S849" s="13"/>
    </row>
    <row r="850" spans="1:19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24"/>
      <c r="L850" s="124"/>
      <c r="M850" s="13"/>
      <c r="N850" s="13"/>
      <c r="O850" s="13"/>
      <c r="P850" s="13"/>
      <c r="Q850" s="13"/>
      <c r="R850" s="13"/>
      <c r="S850" s="13"/>
    </row>
    <row r="851" spans="1:19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24"/>
      <c r="L851" s="124"/>
      <c r="M851" s="13"/>
      <c r="N851" s="13"/>
      <c r="O851" s="13"/>
      <c r="P851" s="13"/>
      <c r="Q851" s="13"/>
      <c r="R851" s="13"/>
      <c r="S851" s="13"/>
    </row>
    <row r="852" spans="1:19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24"/>
      <c r="L852" s="124"/>
      <c r="M852" s="13"/>
      <c r="N852" s="13"/>
      <c r="O852" s="13"/>
      <c r="P852" s="13"/>
      <c r="Q852" s="13"/>
      <c r="R852" s="13"/>
      <c r="S852" s="13"/>
    </row>
    <row r="853" spans="1:19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24"/>
      <c r="L853" s="124"/>
      <c r="M853" s="13"/>
      <c r="N853" s="13"/>
      <c r="O853" s="13"/>
      <c r="P853" s="13"/>
      <c r="Q853" s="13"/>
      <c r="R853" s="13"/>
      <c r="S853" s="13"/>
    </row>
    <row r="854" spans="1:19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24"/>
      <c r="L854" s="124"/>
      <c r="M854" s="13"/>
      <c r="N854" s="13"/>
      <c r="O854" s="13"/>
      <c r="P854" s="13"/>
      <c r="Q854" s="13"/>
      <c r="R854" s="13"/>
      <c r="S854" s="13"/>
    </row>
    <row r="855" spans="1:19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24"/>
      <c r="L855" s="124"/>
      <c r="M855" s="13"/>
      <c r="N855" s="13"/>
      <c r="O855" s="13"/>
      <c r="P855" s="13"/>
      <c r="Q855" s="13"/>
      <c r="R855" s="13"/>
      <c r="S855" s="13"/>
    </row>
    <row r="856" spans="1:19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24"/>
      <c r="L856" s="124"/>
      <c r="M856" s="13"/>
      <c r="N856" s="13"/>
      <c r="O856" s="13"/>
      <c r="P856" s="13"/>
      <c r="Q856" s="13"/>
      <c r="R856" s="13"/>
      <c r="S856" s="13"/>
    </row>
    <row r="857" spans="1:19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24"/>
      <c r="L857" s="124"/>
      <c r="M857" s="13"/>
      <c r="N857" s="13"/>
      <c r="O857" s="13"/>
      <c r="P857" s="13"/>
      <c r="Q857" s="13"/>
      <c r="R857" s="13"/>
      <c r="S857" s="13"/>
    </row>
    <row r="858" spans="1:19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24"/>
      <c r="L858" s="124"/>
      <c r="M858" s="13"/>
      <c r="N858" s="13"/>
      <c r="O858" s="13"/>
      <c r="P858" s="13"/>
      <c r="Q858" s="13"/>
      <c r="R858" s="13"/>
      <c r="S858" s="13"/>
    </row>
    <row r="859" spans="1:19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24"/>
      <c r="L859" s="124"/>
      <c r="M859" s="13"/>
      <c r="N859" s="13"/>
      <c r="O859" s="13"/>
      <c r="P859" s="13"/>
      <c r="Q859" s="13"/>
      <c r="R859" s="13"/>
      <c r="S859" s="13"/>
    </row>
    <row r="860" spans="1:19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24"/>
      <c r="L860" s="124"/>
      <c r="M860" s="13"/>
      <c r="N860" s="13"/>
      <c r="O860" s="13"/>
      <c r="P860" s="13"/>
      <c r="Q860" s="13"/>
      <c r="R860" s="13"/>
      <c r="S860" s="13"/>
    </row>
    <row r="861" spans="1:19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24"/>
      <c r="L861" s="124"/>
      <c r="M861" s="13"/>
      <c r="N861" s="13"/>
      <c r="O861" s="13"/>
      <c r="P861" s="13"/>
      <c r="Q861" s="13"/>
      <c r="R861" s="13"/>
      <c r="S861" s="13"/>
    </row>
    <row r="862" spans="1:19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24"/>
      <c r="L862" s="124"/>
      <c r="M862" s="13"/>
      <c r="N862" s="13"/>
      <c r="O862" s="13"/>
      <c r="P862" s="13"/>
      <c r="Q862" s="13"/>
      <c r="R862" s="13"/>
      <c r="S862" s="13"/>
    </row>
    <row r="863" spans="1:19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24"/>
      <c r="L863" s="124"/>
      <c r="M863" s="13"/>
      <c r="N863" s="13"/>
      <c r="O863" s="13"/>
      <c r="P863" s="13"/>
      <c r="Q863" s="13"/>
      <c r="R863" s="13"/>
      <c r="S863" s="13"/>
    </row>
    <row r="864" spans="1:19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24"/>
      <c r="L864" s="124"/>
      <c r="M864" s="13"/>
      <c r="N864" s="13"/>
      <c r="O864" s="13"/>
      <c r="P864" s="13"/>
      <c r="Q864" s="13"/>
      <c r="R864" s="13"/>
      <c r="S864" s="13"/>
    </row>
    <row r="865" spans="1:19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24"/>
      <c r="L865" s="124"/>
      <c r="M865" s="13"/>
      <c r="N865" s="13"/>
      <c r="O865" s="13"/>
      <c r="P865" s="13"/>
      <c r="Q865" s="13"/>
      <c r="R865" s="13"/>
      <c r="S865" s="13"/>
    </row>
    <row r="866" spans="1:19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24"/>
      <c r="L866" s="124"/>
      <c r="M866" s="13"/>
      <c r="N866" s="13"/>
      <c r="O866" s="13"/>
      <c r="P866" s="13"/>
      <c r="Q866" s="13"/>
      <c r="R866" s="13"/>
      <c r="S866" s="13"/>
    </row>
    <row r="867" spans="1:19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24"/>
      <c r="L867" s="124"/>
      <c r="M867" s="13"/>
      <c r="N867" s="13"/>
      <c r="O867" s="13"/>
      <c r="P867" s="13"/>
      <c r="Q867" s="13"/>
      <c r="R867" s="13"/>
      <c r="S867" s="13"/>
    </row>
    <row r="868" spans="1:19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24"/>
      <c r="L868" s="124"/>
      <c r="M868" s="13"/>
      <c r="N868" s="13"/>
      <c r="O868" s="13"/>
      <c r="P868" s="13"/>
      <c r="Q868" s="13"/>
      <c r="R868" s="13"/>
      <c r="S868" s="13"/>
    </row>
    <row r="869" spans="1:19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24"/>
      <c r="L869" s="124"/>
      <c r="M869" s="13"/>
      <c r="N869" s="13"/>
      <c r="O869" s="13"/>
      <c r="P869" s="13"/>
      <c r="Q869" s="13"/>
      <c r="R869" s="13"/>
      <c r="S869" s="13"/>
    </row>
    <row r="870" spans="1:19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24"/>
      <c r="L870" s="124"/>
      <c r="M870" s="13"/>
      <c r="N870" s="13"/>
      <c r="O870" s="13"/>
      <c r="P870" s="13"/>
      <c r="Q870" s="13"/>
      <c r="R870" s="13"/>
      <c r="S870" s="13"/>
    </row>
    <row r="871" spans="1:19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24"/>
      <c r="L871" s="124"/>
      <c r="M871" s="13"/>
      <c r="N871" s="13"/>
      <c r="O871" s="13"/>
      <c r="P871" s="13"/>
      <c r="Q871" s="13"/>
      <c r="R871" s="13"/>
      <c r="S871" s="13"/>
    </row>
    <row r="872" spans="1:19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24"/>
      <c r="L872" s="124"/>
      <c r="M872" s="13"/>
      <c r="N872" s="13"/>
      <c r="O872" s="13"/>
      <c r="P872" s="13"/>
      <c r="Q872" s="13"/>
      <c r="R872" s="13"/>
      <c r="S872" s="13"/>
    </row>
    <row r="873" spans="1:19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24"/>
      <c r="L873" s="124"/>
      <c r="M873" s="13"/>
      <c r="N873" s="13"/>
      <c r="O873" s="13"/>
      <c r="P873" s="13"/>
      <c r="Q873" s="13"/>
      <c r="R873" s="13"/>
      <c r="S873" s="13"/>
    </row>
    <row r="874" spans="1:19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24"/>
      <c r="L874" s="124"/>
      <c r="M874" s="13"/>
      <c r="N874" s="13"/>
      <c r="O874" s="13"/>
      <c r="P874" s="13"/>
      <c r="Q874" s="13"/>
      <c r="R874" s="13"/>
      <c r="S874" s="13"/>
    </row>
    <row r="875" spans="1:19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24"/>
      <c r="L875" s="124"/>
      <c r="M875" s="13"/>
      <c r="N875" s="13"/>
      <c r="O875" s="13"/>
      <c r="P875" s="13"/>
      <c r="Q875" s="13"/>
      <c r="R875" s="13"/>
      <c r="S875" s="13"/>
    </row>
    <row r="876" spans="1:19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24"/>
      <c r="L876" s="124"/>
      <c r="M876" s="13"/>
      <c r="N876" s="13"/>
      <c r="O876" s="13"/>
      <c r="P876" s="13"/>
      <c r="Q876" s="13"/>
      <c r="R876" s="13"/>
      <c r="S876" s="13"/>
    </row>
    <row r="877" spans="1:19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24"/>
      <c r="L877" s="124"/>
      <c r="M877" s="13"/>
      <c r="N877" s="13"/>
      <c r="O877" s="13"/>
      <c r="P877" s="13"/>
      <c r="Q877" s="13"/>
      <c r="R877" s="13"/>
      <c r="S877" s="13"/>
    </row>
    <row r="878" spans="1:19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24"/>
      <c r="L878" s="124"/>
      <c r="M878" s="13"/>
      <c r="N878" s="13"/>
      <c r="O878" s="13"/>
      <c r="P878" s="13"/>
      <c r="Q878" s="13"/>
      <c r="R878" s="13"/>
      <c r="S878" s="13"/>
    </row>
    <row r="879" spans="1:19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24"/>
      <c r="L879" s="124"/>
      <c r="M879" s="13"/>
      <c r="N879" s="13"/>
      <c r="O879" s="13"/>
      <c r="P879" s="13"/>
      <c r="Q879" s="13"/>
      <c r="R879" s="13"/>
      <c r="S879" s="13"/>
    </row>
    <row r="880" spans="1:19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24"/>
      <c r="L880" s="124"/>
      <c r="M880" s="13"/>
      <c r="N880" s="13"/>
      <c r="O880" s="13"/>
      <c r="P880" s="13"/>
      <c r="Q880" s="13"/>
      <c r="R880" s="13"/>
      <c r="S880" s="13"/>
    </row>
    <row r="881" spans="1:19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24"/>
      <c r="L881" s="124"/>
      <c r="M881" s="13"/>
      <c r="N881" s="13"/>
      <c r="O881" s="13"/>
      <c r="P881" s="13"/>
      <c r="Q881" s="13"/>
      <c r="R881" s="13"/>
      <c r="S881" s="13"/>
    </row>
    <row r="882" spans="1:19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24"/>
      <c r="L882" s="124"/>
      <c r="M882" s="13"/>
      <c r="N882" s="13"/>
      <c r="O882" s="13"/>
      <c r="P882" s="13"/>
      <c r="Q882" s="13"/>
      <c r="R882" s="13"/>
      <c r="S882" s="13"/>
    </row>
    <row r="883" spans="1:19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24"/>
      <c r="L883" s="124"/>
      <c r="M883" s="13"/>
      <c r="N883" s="13"/>
      <c r="O883" s="13"/>
      <c r="P883" s="13"/>
      <c r="Q883" s="13"/>
      <c r="R883" s="13"/>
      <c r="S883" s="13"/>
    </row>
    <row r="884" spans="1:19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24"/>
      <c r="L884" s="124"/>
      <c r="M884" s="13"/>
      <c r="N884" s="13"/>
      <c r="O884" s="13"/>
      <c r="P884" s="13"/>
      <c r="Q884" s="13"/>
      <c r="R884" s="13"/>
      <c r="S884" s="13"/>
    </row>
    <row r="885" spans="1:19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24"/>
      <c r="L885" s="124"/>
      <c r="M885" s="13"/>
      <c r="N885" s="13"/>
      <c r="O885" s="13"/>
      <c r="P885" s="13"/>
      <c r="Q885" s="13"/>
      <c r="R885" s="13"/>
      <c r="S885" s="13"/>
    </row>
    <row r="886" spans="1:19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24"/>
      <c r="L886" s="124"/>
      <c r="M886" s="13"/>
      <c r="N886" s="13"/>
      <c r="O886" s="13"/>
      <c r="P886" s="13"/>
      <c r="Q886" s="13"/>
      <c r="R886" s="13"/>
      <c r="S886" s="13"/>
    </row>
    <row r="887" spans="1:19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24"/>
      <c r="L887" s="124"/>
      <c r="M887" s="13"/>
      <c r="N887" s="13"/>
      <c r="O887" s="13"/>
      <c r="P887" s="13"/>
      <c r="Q887" s="13"/>
      <c r="R887" s="13"/>
      <c r="S887" s="13"/>
    </row>
    <row r="888" spans="1:19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24"/>
      <c r="L888" s="124"/>
      <c r="M888" s="13"/>
      <c r="N888" s="13"/>
      <c r="O888" s="13"/>
      <c r="P888" s="13"/>
      <c r="Q888" s="13"/>
      <c r="R888" s="13"/>
      <c r="S888" s="13"/>
    </row>
    <row r="889" spans="1:19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24"/>
      <c r="L889" s="124"/>
      <c r="M889" s="13"/>
      <c r="N889" s="13"/>
      <c r="O889" s="13"/>
      <c r="P889" s="13"/>
      <c r="Q889" s="13"/>
      <c r="R889" s="13"/>
      <c r="S889" s="13"/>
    </row>
    <row r="890" spans="1:19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24"/>
      <c r="L890" s="124"/>
      <c r="M890" s="13"/>
      <c r="N890" s="13"/>
      <c r="O890" s="13"/>
      <c r="P890" s="13"/>
      <c r="Q890" s="13"/>
      <c r="R890" s="13"/>
      <c r="S890" s="13"/>
    </row>
    <row r="891" spans="1:19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24"/>
      <c r="L891" s="124"/>
      <c r="M891" s="13"/>
      <c r="N891" s="13"/>
      <c r="O891" s="13"/>
      <c r="P891" s="13"/>
      <c r="Q891" s="13"/>
      <c r="R891" s="13"/>
      <c r="S891" s="13"/>
    </row>
    <row r="892" spans="1:19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24"/>
      <c r="L892" s="124"/>
      <c r="M892" s="13"/>
      <c r="N892" s="13"/>
      <c r="O892" s="13"/>
      <c r="P892" s="13"/>
      <c r="Q892" s="13"/>
      <c r="R892" s="13"/>
      <c r="S892" s="13"/>
    </row>
    <row r="893" spans="1:19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24"/>
      <c r="L893" s="124"/>
      <c r="M893" s="13"/>
      <c r="N893" s="13"/>
      <c r="O893" s="13"/>
      <c r="P893" s="13"/>
      <c r="Q893" s="13"/>
      <c r="R893" s="13"/>
      <c r="S893" s="13"/>
    </row>
    <row r="894" spans="1:19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24"/>
      <c r="L894" s="124"/>
      <c r="M894" s="13"/>
      <c r="N894" s="13"/>
      <c r="O894" s="13"/>
      <c r="P894" s="13"/>
      <c r="Q894" s="13"/>
      <c r="R894" s="13"/>
      <c r="S894" s="13"/>
    </row>
    <row r="895" spans="1:19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24"/>
      <c r="L895" s="124"/>
      <c r="M895" s="13"/>
      <c r="N895" s="13"/>
      <c r="O895" s="13"/>
      <c r="P895" s="13"/>
      <c r="Q895" s="13"/>
      <c r="R895" s="13"/>
      <c r="S895" s="13"/>
    </row>
    <row r="896" spans="1:19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24"/>
      <c r="L896" s="124"/>
      <c r="M896" s="13"/>
      <c r="N896" s="13"/>
      <c r="O896" s="13"/>
      <c r="P896" s="13"/>
      <c r="Q896" s="13"/>
      <c r="R896" s="13"/>
      <c r="S896" s="13"/>
    </row>
    <row r="897" spans="1:19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24"/>
      <c r="L897" s="124"/>
      <c r="M897" s="13"/>
      <c r="N897" s="13"/>
      <c r="O897" s="13"/>
      <c r="P897" s="13"/>
      <c r="Q897" s="13"/>
      <c r="R897" s="13"/>
      <c r="S897" s="13"/>
    </row>
    <row r="898" spans="1:19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24"/>
      <c r="L898" s="124"/>
      <c r="M898" s="13"/>
      <c r="N898" s="13"/>
      <c r="O898" s="13"/>
      <c r="P898" s="13"/>
      <c r="Q898" s="13"/>
      <c r="R898" s="13"/>
      <c r="S898" s="13"/>
    </row>
    <row r="899" spans="1:19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24"/>
      <c r="L899" s="124"/>
      <c r="M899" s="13"/>
      <c r="N899" s="13"/>
      <c r="O899" s="13"/>
      <c r="P899" s="13"/>
      <c r="Q899" s="13"/>
      <c r="R899" s="13"/>
      <c r="S899" s="13"/>
    </row>
    <row r="900" spans="1:19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24"/>
      <c r="L900" s="124"/>
      <c r="M900" s="13"/>
      <c r="N900" s="13"/>
      <c r="O900" s="13"/>
      <c r="P900" s="13"/>
      <c r="Q900" s="13"/>
      <c r="R900" s="13"/>
      <c r="S900" s="13"/>
    </row>
    <row r="901" spans="1:19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24"/>
      <c r="L901" s="124"/>
      <c r="M901" s="13"/>
      <c r="N901" s="13"/>
      <c r="O901" s="13"/>
      <c r="P901" s="13"/>
      <c r="Q901" s="13"/>
      <c r="R901" s="13"/>
      <c r="S901" s="13"/>
    </row>
    <row r="902" spans="1:19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24"/>
      <c r="L902" s="124"/>
      <c r="M902" s="13"/>
      <c r="N902" s="13"/>
      <c r="O902" s="13"/>
      <c r="P902" s="13"/>
      <c r="Q902" s="13"/>
      <c r="R902" s="13"/>
      <c r="S902" s="13"/>
    </row>
    <row r="903" spans="1:19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24"/>
      <c r="L903" s="124"/>
      <c r="M903" s="13"/>
      <c r="N903" s="13"/>
      <c r="O903" s="13"/>
      <c r="P903" s="13"/>
      <c r="Q903" s="13"/>
      <c r="R903" s="13"/>
      <c r="S903" s="13"/>
    </row>
    <row r="904" spans="1:19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24"/>
      <c r="L904" s="124"/>
      <c r="M904" s="13"/>
      <c r="N904" s="13"/>
      <c r="O904" s="13"/>
      <c r="P904" s="13"/>
      <c r="Q904" s="13"/>
      <c r="R904" s="13"/>
      <c r="S904" s="13"/>
    </row>
    <row r="905" spans="1:19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24"/>
      <c r="L905" s="124"/>
      <c r="M905" s="13"/>
      <c r="N905" s="13"/>
      <c r="O905" s="13"/>
      <c r="P905" s="13"/>
      <c r="Q905" s="13"/>
      <c r="R905" s="13"/>
      <c r="S905" s="13"/>
    </row>
    <row r="906" spans="1:19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24"/>
      <c r="L906" s="124"/>
      <c r="M906" s="13"/>
      <c r="N906" s="13"/>
      <c r="O906" s="13"/>
      <c r="P906" s="13"/>
      <c r="Q906" s="13"/>
      <c r="R906" s="13"/>
      <c r="S906" s="13"/>
    </row>
    <row r="907" spans="1:19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24"/>
      <c r="L907" s="124"/>
      <c r="M907" s="13"/>
      <c r="N907" s="13"/>
      <c r="O907" s="13"/>
      <c r="P907" s="13"/>
      <c r="Q907" s="13"/>
      <c r="R907" s="13"/>
      <c r="S907" s="13"/>
    </row>
    <row r="908" spans="1:19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24"/>
      <c r="L908" s="124"/>
      <c r="M908" s="13"/>
      <c r="N908" s="13"/>
      <c r="O908" s="13"/>
      <c r="P908" s="13"/>
      <c r="Q908" s="13"/>
      <c r="R908" s="13"/>
      <c r="S908" s="13"/>
    </row>
    <row r="909" spans="1:19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24"/>
      <c r="L909" s="124"/>
      <c r="M909" s="13"/>
      <c r="N909" s="13"/>
      <c r="O909" s="13"/>
      <c r="P909" s="13"/>
      <c r="Q909" s="13"/>
      <c r="R909" s="13"/>
      <c r="S909" s="13"/>
    </row>
    <row r="910" spans="1:19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24"/>
      <c r="L910" s="124"/>
      <c r="M910" s="13"/>
      <c r="N910" s="13"/>
      <c r="O910" s="13"/>
      <c r="P910" s="13"/>
      <c r="Q910" s="13"/>
      <c r="R910" s="13"/>
      <c r="S910" s="13"/>
    </row>
    <row r="911" spans="1:19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24"/>
      <c r="L911" s="124"/>
      <c r="M911" s="13"/>
      <c r="N911" s="13"/>
      <c r="O911" s="13"/>
      <c r="P911" s="13"/>
      <c r="Q911" s="13"/>
      <c r="R911" s="13"/>
      <c r="S911" s="13"/>
    </row>
    <row r="912" spans="1:19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24"/>
      <c r="L912" s="124"/>
      <c r="M912" s="13"/>
      <c r="N912" s="13"/>
      <c r="O912" s="13"/>
      <c r="P912" s="13"/>
      <c r="Q912" s="13"/>
      <c r="R912" s="13"/>
      <c r="S912" s="13"/>
    </row>
    <row r="913" spans="1:19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24"/>
      <c r="L913" s="124"/>
      <c r="M913" s="13"/>
      <c r="N913" s="13"/>
      <c r="O913" s="13"/>
      <c r="P913" s="13"/>
      <c r="Q913" s="13"/>
      <c r="R913" s="13"/>
      <c r="S913" s="13"/>
    </row>
    <row r="914" spans="1:19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24"/>
      <c r="L914" s="124"/>
      <c r="M914" s="13"/>
      <c r="N914" s="13"/>
      <c r="O914" s="13"/>
      <c r="P914" s="13"/>
      <c r="Q914" s="13"/>
      <c r="R914" s="13"/>
      <c r="S914" s="13"/>
    </row>
    <row r="915" spans="1:19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24"/>
      <c r="L915" s="124"/>
      <c r="M915" s="13"/>
      <c r="N915" s="13"/>
      <c r="O915" s="13"/>
      <c r="P915" s="13"/>
      <c r="Q915" s="13"/>
      <c r="R915" s="13"/>
      <c r="S915" s="13"/>
    </row>
    <row r="916" spans="1:19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24"/>
      <c r="L916" s="124"/>
      <c r="M916" s="13"/>
      <c r="N916" s="13"/>
      <c r="O916" s="13"/>
      <c r="P916" s="13"/>
      <c r="Q916" s="13"/>
      <c r="R916" s="13"/>
      <c r="S916" s="13"/>
    </row>
    <row r="917" spans="1:19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24"/>
      <c r="L917" s="124"/>
      <c r="M917" s="13"/>
      <c r="N917" s="13"/>
      <c r="O917" s="13"/>
      <c r="P917" s="13"/>
      <c r="Q917" s="13"/>
      <c r="R917" s="13"/>
      <c r="S917" s="13"/>
    </row>
    <row r="918" spans="1:19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24"/>
      <c r="L918" s="124"/>
      <c r="M918" s="13"/>
      <c r="N918" s="13"/>
      <c r="O918" s="13"/>
      <c r="P918" s="13"/>
      <c r="Q918" s="13"/>
      <c r="R918" s="13"/>
      <c r="S918" s="13"/>
    </row>
    <row r="919" spans="1:19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24"/>
      <c r="L919" s="124"/>
      <c r="M919" s="13"/>
      <c r="N919" s="13"/>
      <c r="O919" s="13"/>
      <c r="P919" s="13"/>
      <c r="Q919" s="13"/>
      <c r="R919" s="13"/>
      <c r="S919" s="13"/>
    </row>
    <row r="920" spans="1:19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24"/>
      <c r="L920" s="124"/>
      <c r="M920" s="13"/>
      <c r="N920" s="13"/>
      <c r="O920" s="13"/>
      <c r="P920" s="13"/>
      <c r="Q920" s="13"/>
      <c r="R920" s="13"/>
      <c r="S920" s="13"/>
    </row>
    <row r="921" spans="1:19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24"/>
      <c r="L921" s="124"/>
      <c r="M921" s="13"/>
      <c r="N921" s="13"/>
      <c r="O921" s="13"/>
      <c r="P921" s="13"/>
      <c r="Q921" s="13"/>
      <c r="R921" s="13"/>
      <c r="S921" s="13"/>
    </row>
    <row r="922" spans="1:19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24"/>
      <c r="L922" s="124"/>
      <c r="M922" s="13"/>
      <c r="N922" s="13"/>
      <c r="O922" s="13"/>
      <c r="P922" s="13"/>
      <c r="Q922" s="13"/>
      <c r="R922" s="13"/>
      <c r="S922" s="13"/>
    </row>
    <row r="923" spans="1:19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24"/>
      <c r="L923" s="124"/>
      <c r="M923" s="13"/>
      <c r="N923" s="13"/>
      <c r="O923" s="13"/>
      <c r="P923" s="13"/>
      <c r="Q923" s="13"/>
      <c r="R923" s="13"/>
      <c r="S923" s="13"/>
    </row>
    <row r="924" spans="1:19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24"/>
      <c r="L924" s="124"/>
      <c r="M924" s="13"/>
      <c r="N924" s="13"/>
      <c r="O924" s="13"/>
      <c r="P924" s="13"/>
      <c r="Q924" s="13"/>
      <c r="R924" s="13"/>
      <c r="S924" s="13"/>
    </row>
    <row r="925" spans="1:19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24"/>
      <c r="L925" s="124"/>
      <c r="M925" s="13"/>
      <c r="N925" s="13"/>
      <c r="O925" s="13"/>
      <c r="P925" s="13"/>
      <c r="Q925" s="13"/>
      <c r="R925" s="13"/>
      <c r="S925" s="13"/>
    </row>
    <row r="926" spans="1:19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24"/>
      <c r="L926" s="124"/>
      <c r="M926" s="13"/>
      <c r="N926" s="13"/>
      <c r="O926" s="13"/>
      <c r="P926" s="13"/>
      <c r="Q926" s="13"/>
      <c r="R926" s="13"/>
      <c r="S926" s="13"/>
    </row>
    <row r="927" spans="1:19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24"/>
      <c r="L927" s="124"/>
      <c r="M927" s="13"/>
      <c r="N927" s="13"/>
      <c r="O927" s="13"/>
      <c r="P927" s="13"/>
      <c r="Q927" s="13"/>
      <c r="R927" s="13"/>
      <c r="S927" s="13"/>
    </row>
    <row r="928" spans="1:19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24"/>
      <c r="L928" s="124"/>
      <c r="M928" s="13"/>
      <c r="N928" s="13"/>
      <c r="O928" s="13"/>
      <c r="P928" s="13"/>
      <c r="Q928" s="13"/>
      <c r="R928" s="13"/>
      <c r="S928" s="13"/>
    </row>
    <row r="929" spans="1:19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24"/>
      <c r="L929" s="124"/>
      <c r="M929" s="13"/>
      <c r="N929" s="13"/>
      <c r="O929" s="13"/>
      <c r="P929" s="13"/>
      <c r="Q929" s="13"/>
      <c r="R929" s="13"/>
      <c r="S929" s="13"/>
    </row>
    <row r="930" spans="1:19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24"/>
      <c r="L930" s="124"/>
      <c r="M930" s="13"/>
      <c r="N930" s="13"/>
      <c r="O930" s="13"/>
      <c r="P930" s="13"/>
      <c r="Q930" s="13"/>
      <c r="R930" s="13"/>
      <c r="S930" s="13"/>
    </row>
    <row r="931" spans="1:19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24"/>
      <c r="L931" s="124"/>
      <c r="M931" s="13"/>
      <c r="N931" s="13"/>
      <c r="O931" s="13"/>
      <c r="P931" s="13"/>
      <c r="Q931" s="13"/>
      <c r="R931" s="13"/>
      <c r="S931" s="13"/>
    </row>
    <row r="932" spans="1:19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24"/>
      <c r="L932" s="124"/>
      <c r="M932" s="13"/>
      <c r="N932" s="13"/>
      <c r="O932" s="13"/>
      <c r="P932" s="13"/>
      <c r="Q932" s="13"/>
      <c r="R932" s="13"/>
      <c r="S932" s="13"/>
    </row>
    <row r="933" spans="1:19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24"/>
      <c r="L933" s="124"/>
      <c r="M933" s="13"/>
      <c r="N933" s="13"/>
      <c r="O933" s="13"/>
      <c r="P933" s="13"/>
      <c r="Q933" s="13"/>
      <c r="R933" s="13"/>
      <c r="S933" s="13"/>
    </row>
    <row r="934" spans="1:19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24"/>
      <c r="L934" s="124"/>
      <c r="M934" s="13"/>
      <c r="N934" s="13"/>
      <c r="O934" s="13"/>
      <c r="P934" s="13"/>
      <c r="Q934" s="13"/>
      <c r="R934" s="13"/>
      <c r="S934" s="13"/>
    </row>
    <row r="935" spans="1:19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24"/>
      <c r="L935" s="124"/>
      <c r="M935" s="13"/>
      <c r="N935" s="13"/>
      <c r="O935" s="13"/>
      <c r="P935" s="13"/>
      <c r="Q935" s="13"/>
      <c r="R935" s="13"/>
      <c r="S935" s="13"/>
    </row>
    <row r="936" spans="1:19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24"/>
      <c r="L936" s="124"/>
      <c r="M936" s="13"/>
      <c r="N936" s="13"/>
      <c r="O936" s="13"/>
      <c r="P936" s="13"/>
      <c r="Q936" s="13"/>
      <c r="R936" s="13"/>
      <c r="S936" s="13"/>
    </row>
    <row r="937" spans="1:19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24"/>
      <c r="L937" s="124"/>
      <c r="M937" s="13"/>
      <c r="N937" s="13"/>
      <c r="O937" s="13"/>
      <c r="P937" s="13"/>
      <c r="Q937" s="13"/>
      <c r="R937" s="13"/>
      <c r="S937" s="13"/>
    </row>
    <row r="938" spans="1:19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24"/>
      <c r="L938" s="124"/>
      <c r="M938" s="13"/>
      <c r="N938" s="13"/>
      <c r="O938" s="13"/>
      <c r="P938" s="13"/>
      <c r="Q938" s="13"/>
      <c r="R938" s="13"/>
      <c r="S938" s="13"/>
    </row>
    <row r="939" spans="1:19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24"/>
      <c r="L939" s="124"/>
      <c r="M939" s="13"/>
      <c r="N939" s="13"/>
      <c r="O939" s="13"/>
      <c r="P939" s="13"/>
      <c r="Q939" s="13"/>
      <c r="R939" s="13"/>
      <c r="S939" s="13"/>
    </row>
    <row r="940" spans="1:19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24"/>
      <c r="L940" s="124"/>
      <c r="M940" s="13"/>
      <c r="N940" s="13"/>
      <c r="O940" s="13"/>
      <c r="P940" s="13"/>
      <c r="Q940" s="13"/>
      <c r="R940" s="13"/>
      <c r="S940" s="13"/>
    </row>
    <row r="941" spans="1:19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24"/>
      <c r="L941" s="124"/>
      <c r="M941" s="13"/>
      <c r="N941" s="13"/>
      <c r="O941" s="13"/>
      <c r="P941" s="13"/>
      <c r="Q941" s="13"/>
      <c r="R941" s="13"/>
      <c r="S941" s="13"/>
    </row>
    <row r="942" spans="1:19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24"/>
      <c r="L942" s="124"/>
      <c r="M942" s="13"/>
      <c r="N942" s="13"/>
      <c r="O942" s="13"/>
      <c r="P942" s="13"/>
      <c r="Q942" s="13"/>
      <c r="R942" s="13"/>
      <c r="S942" s="13"/>
    </row>
    <row r="943" spans="1:19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24"/>
      <c r="L943" s="124"/>
      <c r="M943" s="13"/>
      <c r="N943" s="13"/>
      <c r="O943" s="13"/>
      <c r="P943" s="13"/>
      <c r="Q943" s="13"/>
      <c r="R943" s="13"/>
      <c r="S943" s="13"/>
    </row>
    <row r="944" spans="1:19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24"/>
      <c r="L944" s="124"/>
      <c r="M944" s="13"/>
      <c r="N944" s="13"/>
      <c r="O944" s="13"/>
      <c r="P944" s="13"/>
      <c r="Q944" s="13"/>
      <c r="R944" s="13"/>
      <c r="S944" s="13"/>
    </row>
    <row r="945" spans="1:19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24"/>
      <c r="L945" s="124"/>
      <c r="M945" s="13"/>
      <c r="N945" s="13"/>
      <c r="O945" s="13"/>
      <c r="P945" s="13"/>
      <c r="Q945" s="13"/>
      <c r="R945" s="13"/>
      <c r="S945" s="13"/>
    </row>
    <row r="946" spans="1:19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24"/>
      <c r="L946" s="124"/>
      <c r="M946" s="13"/>
      <c r="N946" s="13"/>
      <c r="O946" s="13"/>
      <c r="P946" s="13"/>
      <c r="Q946" s="13"/>
      <c r="R946" s="13"/>
      <c r="S946" s="13"/>
    </row>
    <row r="947" spans="1:19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24"/>
      <c r="L947" s="124"/>
      <c r="M947" s="13"/>
      <c r="N947" s="13"/>
      <c r="O947" s="13"/>
      <c r="P947" s="13"/>
      <c r="Q947" s="13"/>
      <c r="R947" s="13"/>
      <c r="S947" s="13"/>
    </row>
    <row r="948" spans="1:19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24"/>
      <c r="L948" s="124"/>
      <c r="M948" s="13"/>
      <c r="N948" s="13"/>
      <c r="O948" s="13"/>
      <c r="P948" s="13"/>
      <c r="Q948" s="13"/>
      <c r="R948" s="13"/>
      <c r="S948" s="13"/>
    </row>
    <row r="949" spans="1:19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24"/>
      <c r="L949" s="124"/>
      <c r="M949" s="13"/>
      <c r="N949" s="13"/>
      <c r="O949" s="13"/>
      <c r="P949" s="13"/>
      <c r="Q949" s="13"/>
      <c r="R949" s="13"/>
      <c r="S949" s="13"/>
    </row>
    <row r="950" spans="1:19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24"/>
      <c r="L950" s="124"/>
      <c r="M950" s="13"/>
      <c r="N950" s="13"/>
      <c r="O950" s="13"/>
      <c r="P950" s="13"/>
      <c r="Q950" s="13"/>
      <c r="R950" s="13"/>
      <c r="S950" s="13"/>
    </row>
    <row r="951" spans="1:19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24"/>
      <c r="L951" s="124"/>
      <c r="M951" s="13"/>
      <c r="N951" s="13"/>
      <c r="O951" s="13"/>
      <c r="P951" s="13"/>
      <c r="Q951" s="13"/>
      <c r="R951" s="13"/>
      <c r="S951" s="13"/>
    </row>
    <row r="952" spans="1:19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24"/>
      <c r="L952" s="124"/>
      <c r="M952" s="13"/>
      <c r="N952" s="13"/>
      <c r="O952" s="13"/>
      <c r="P952" s="13"/>
      <c r="Q952" s="13"/>
      <c r="R952" s="13"/>
      <c r="S952" s="13"/>
    </row>
    <row r="953" spans="1:19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24"/>
      <c r="L953" s="124"/>
      <c r="M953" s="13"/>
      <c r="N953" s="13"/>
      <c r="O953" s="13"/>
      <c r="P953" s="13"/>
      <c r="Q953" s="13"/>
      <c r="R953" s="13"/>
      <c r="S953" s="13"/>
    </row>
    <row r="954" spans="1:19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24"/>
      <c r="L954" s="124"/>
      <c r="M954" s="13"/>
      <c r="N954" s="13"/>
      <c r="O954" s="13"/>
      <c r="P954" s="13"/>
      <c r="Q954" s="13"/>
      <c r="R954" s="13"/>
      <c r="S954" s="13"/>
    </row>
    <row r="955" spans="1:19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24"/>
      <c r="L955" s="124"/>
      <c r="M955" s="13"/>
      <c r="N955" s="13"/>
      <c r="O955" s="13"/>
      <c r="P955" s="13"/>
      <c r="Q955" s="13"/>
      <c r="R955" s="13"/>
      <c r="S955" s="13"/>
    </row>
    <row r="956" spans="1:19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24"/>
      <c r="L956" s="124"/>
      <c r="M956" s="13"/>
      <c r="N956" s="13"/>
      <c r="O956" s="13"/>
      <c r="P956" s="13"/>
      <c r="Q956" s="13"/>
      <c r="R956" s="13"/>
      <c r="S956" s="13"/>
    </row>
    <row r="957" spans="1:19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24"/>
      <c r="L957" s="124"/>
      <c r="M957" s="13"/>
      <c r="N957" s="13"/>
      <c r="O957" s="13"/>
      <c r="P957" s="13"/>
      <c r="Q957" s="13"/>
      <c r="R957" s="13"/>
      <c r="S957" s="13"/>
    </row>
    <row r="958" spans="1:19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24"/>
      <c r="L958" s="124"/>
      <c r="M958" s="13"/>
      <c r="N958" s="13"/>
      <c r="O958" s="13"/>
      <c r="P958" s="13"/>
      <c r="Q958" s="13"/>
      <c r="R958" s="13"/>
      <c r="S958" s="13"/>
    </row>
    <row r="959" spans="1:19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24"/>
      <c r="L959" s="124"/>
      <c r="M959" s="13"/>
      <c r="N959" s="13"/>
      <c r="O959" s="13"/>
      <c r="P959" s="13"/>
      <c r="Q959" s="13"/>
      <c r="R959" s="13"/>
      <c r="S959" s="13"/>
    </row>
    <row r="960" spans="1:19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24"/>
      <c r="L960" s="124"/>
      <c r="M960" s="13"/>
      <c r="N960" s="13"/>
      <c r="O960" s="13"/>
      <c r="P960" s="13"/>
      <c r="Q960" s="13"/>
      <c r="R960" s="13"/>
      <c r="S960" s="13"/>
    </row>
    <row r="961" spans="1:19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24"/>
      <c r="L961" s="124"/>
      <c r="M961" s="13"/>
      <c r="N961" s="13"/>
      <c r="O961" s="13"/>
      <c r="P961" s="13"/>
      <c r="Q961" s="13"/>
      <c r="R961" s="13"/>
      <c r="S961" s="13"/>
    </row>
    <row r="962" spans="1:19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24"/>
      <c r="L962" s="124"/>
      <c r="M962" s="13"/>
      <c r="N962" s="13"/>
      <c r="O962" s="13"/>
      <c r="P962" s="13"/>
      <c r="Q962" s="13"/>
      <c r="R962" s="13"/>
      <c r="S962" s="13"/>
    </row>
    <row r="963" spans="1:19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24"/>
      <c r="L963" s="124"/>
      <c r="M963" s="13"/>
      <c r="N963" s="13"/>
      <c r="O963" s="13"/>
      <c r="P963" s="13"/>
      <c r="Q963" s="13"/>
      <c r="R963" s="13"/>
      <c r="S963" s="13"/>
    </row>
    <row r="964" spans="1:19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24"/>
      <c r="L964" s="124"/>
      <c r="M964" s="13"/>
      <c r="N964" s="13"/>
      <c r="O964" s="13"/>
      <c r="P964" s="13"/>
      <c r="Q964" s="13"/>
      <c r="R964" s="13"/>
      <c r="S964" s="13"/>
    </row>
    <row r="965" spans="1:19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24"/>
      <c r="L965" s="124"/>
      <c r="M965" s="13"/>
      <c r="N965" s="13"/>
      <c r="O965" s="13"/>
      <c r="P965" s="13"/>
      <c r="Q965" s="13"/>
      <c r="R965" s="13"/>
      <c r="S965" s="13"/>
    </row>
    <row r="966" spans="1:19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24"/>
      <c r="L966" s="124"/>
      <c r="M966" s="13"/>
      <c r="N966" s="13"/>
      <c r="O966" s="13"/>
      <c r="P966" s="13"/>
      <c r="Q966" s="13"/>
      <c r="R966" s="13"/>
      <c r="S966" s="13"/>
    </row>
    <row r="967" spans="1:19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24"/>
      <c r="L967" s="124"/>
      <c r="M967" s="13"/>
      <c r="N967" s="13"/>
      <c r="O967" s="13"/>
      <c r="P967" s="13"/>
      <c r="Q967" s="13"/>
      <c r="R967" s="13"/>
      <c r="S967" s="13"/>
    </row>
    <row r="968" spans="1:19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24"/>
      <c r="L968" s="124"/>
      <c r="M968" s="13"/>
      <c r="N968" s="13"/>
      <c r="O968" s="13"/>
      <c r="P968" s="13"/>
      <c r="Q968" s="13"/>
      <c r="R968" s="13"/>
      <c r="S968" s="13"/>
    </row>
    <row r="969" spans="1:19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24"/>
      <c r="L969" s="124"/>
      <c r="M969" s="13"/>
      <c r="N969" s="13"/>
      <c r="O969" s="13"/>
      <c r="P969" s="13"/>
      <c r="Q969" s="13"/>
      <c r="R969" s="13"/>
      <c r="S969" s="13"/>
    </row>
    <row r="970" spans="1:19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24"/>
      <c r="L970" s="124"/>
      <c r="M970" s="13"/>
      <c r="N970" s="13"/>
      <c r="O970" s="13"/>
      <c r="P970" s="13"/>
      <c r="Q970" s="13"/>
      <c r="R970" s="13"/>
      <c r="S970" s="13"/>
    </row>
    <row r="971" spans="1:19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24"/>
      <c r="L971" s="124"/>
      <c r="M971" s="13"/>
      <c r="N971" s="13"/>
      <c r="O971" s="13"/>
      <c r="P971" s="13"/>
      <c r="Q971" s="13"/>
      <c r="R971" s="13"/>
      <c r="S971" s="13"/>
    </row>
    <row r="972" spans="1:19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24"/>
      <c r="L972" s="124"/>
      <c r="M972" s="13"/>
      <c r="N972" s="13"/>
      <c r="O972" s="13"/>
      <c r="P972" s="13"/>
      <c r="Q972" s="13"/>
      <c r="R972" s="13"/>
      <c r="S972" s="13"/>
    </row>
    <row r="973" spans="1:19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24"/>
      <c r="L973" s="124"/>
      <c r="M973" s="13"/>
      <c r="N973" s="13"/>
      <c r="O973" s="13"/>
      <c r="P973" s="13"/>
      <c r="Q973" s="13"/>
      <c r="R973" s="13"/>
      <c r="S973" s="13"/>
    </row>
    <row r="974" spans="1:19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24"/>
      <c r="L974" s="124"/>
      <c r="M974" s="13"/>
      <c r="N974" s="13"/>
      <c r="O974" s="13"/>
      <c r="P974" s="13"/>
      <c r="Q974" s="13"/>
      <c r="R974" s="13"/>
      <c r="S974" s="13"/>
    </row>
    <row r="975" spans="1:19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24"/>
      <c r="L975" s="124"/>
      <c r="M975" s="13"/>
      <c r="N975" s="13"/>
      <c r="O975" s="13"/>
      <c r="P975" s="13"/>
      <c r="Q975" s="13"/>
      <c r="R975" s="13"/>
      <c r="S975" s="13"/>
    </row>
    <row r="976" spans="1:19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24"/>
      <c r="L976" s="124"/>
      <c r="M976" s="13"/>
      <c r="N976" s="13"/>
      <c r="O976" s="13"/>
      <c r="P976" s="13"/>
      <c r="Q976" s="13"/>
      <c r="R976" s="13"/>
      <c r="S976" s="13"/>
    </row>
    <row r="977" spans="1:19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24"/>
      <c r="L977" s="124"/>
      <c r="M977" s="13"/>
      <c r="N977" s="13"/>
      <c r="O977" s="13"/>
      <c r="P977" s="13"/>
      <c r="Q977" s="13"/>
      <c r="R977" s="13"/>
      <c r="S977" s="13"/>
    </row>
    <row r="978" spans="1:19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24"/>
      <c r="L978" s="124"/>
      <c r="M978" s="13"/>
      <c r="N978" s="13"/>
      <c r="O978" s="13"/>
      <c r="P978" s="13"/>
      <c r="Q978" s="13"/>
      <c r="R978" s="13"/>
      <c r="S978" s="13"/>
    </row>
    <row r="979" spans="1:19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24"/>
      <c r="L979" s="124"/>
      <c r="M979" s="13"/>
      <c r="N979" s="13"/>
      <c r="O979" s="13"/>
      <c r="P979" s="13"/>
      <c r="Q979" s="13"/>
      <c r="R979" s="13"/>
      <c r="S979" s="13"/>
    </row>
    <row r="980" spans="1:19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24"/>
      <c r="L980" s="124"/>
      <c r="M980" s="13"/>
      <c r="N980" s="13"/>
      <c r="O980" s="13"/>
      <c r="P980" s="13"/>
      <c r="Q980" s="13"/>
      <c r="R980" s="13"/>
      <c r="S980" s="13"/>
    </row>
    <row r="981" spans="1:19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24"/>
      <c r="L981" s="124"/>
      <c r="M981" s="13"/>
      <c r="N981" s="13"/>
      <c r="O981" s="13"/>
      <c r="P981" s="13"/>
      <c r="Q981" s="13"/>
      <c r="R981" s="13"/>
      <c r="S981" s="13"/>
    </row>
    <row r="982" spans="1:19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24"/>
      <c r="L982" s="124"/>
      <c r="M982" s="13"/>
      <c r="N982" s="13"/>
      <c r="O982" s="13"/>
      <c r="P982" s="13"/>
      <c r="Q982" s="13"/>
      <c r="R982" s="13"/>
      <c r="S982" s="13"/>
    </row>
    <row r="983" spans="1:19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24"/>
      <c r="L983" s="124"/>
      <c r="M983" s="13"/>
      <c r="N983" s="13"/>
      <c r="O983" s="13"/>
      <c r="P983" s="13"/>
      <c r="Q983" s="13"/>
      <c r="R983" s="13"/>
      <c r="S983" s="13"/>
    </row>
    <row r="984" spans="1:19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24"/>
      <c r="L984" s="124"/>
      <c r="M984" s="13"/>
      <c r="N984" s="13"/>
      <c r="O984" s="13"/>
      <c r="P984" s="13"/>
      <c r="Q984" s="13"/>
      <c r="R984" s="13"/>
      <c r="S984" s="13"/>
    </row>
    <row r="985" spans="1:19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24"/>
      <c r="L985" s="124"/>
      <c r="M985" s="13"/>
      <c r="N985" s="13"/>
      <c r="O985" s="13"/>
      <c r="P985" s="13"/>
      <c r="Q985" s="13"/>
      <c r="R985" s="13"/>
      <c r="S985" s="13"/>
    </row>
    <row r="986" spans="1:19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24"/>
      <c r="L986" s="124"/>
      <c r="M986" s="13"/>
      <c r="N986" s="13"/>
      <c r="O986" s="13"/>
      <c r="P986" s="13"/>
      <c r="Q986" s="13"/>
      <c r="R986" s="13"/>
      <c r="S986" s="13"/>
    </row>
    <row r="987" spans="1:19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24"/>
      <c r="L987" s="124"/>
      <c r="M987" s="13"/>
      <c r="N987" s="13"/>
      <c r="O987" s="13"/>
      <c r="P987" s="13"/>
      <c r="Q987" s="13"/>
      <c r="R987" s="13"/>
      <c r="S987" s="13"/>
    </row>
    <row r="988" spans="1:19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24"/>
      <c r="L988" s="124"/>
      <c r="M988" s="13"/>
      <c r="N988" s="13"/>
      <c r="O988" s="13"/>
      <c r="P988" s="13"/>
      <c r="Q988" s="13"/>
      <c r="R988" s="13"/>
      <c r="S988" s="13"/>
    </row>
    <row r="989" spans="1:19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24"/>
      <c r="L989" s="124"/>
      <c r="M989" s="13"/>
      <c r="N989" s="13"/>
      <c r="O989" s="13"/>
      <c r="P989" s="13"/>
      <c r="Q989" s="13"/>
      <c r="R989" s="13"/>
      <c r="S989" s="13"/>
    </row>
    <row r="990" spans="1:19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24"/>
      <c r="L990" s="124"/>
      <c r="M990" s="13"/>
      <c r="N990" s="13"/>
      <c r="O990" s="13"/>
      <c r="P990" s="13"/>
      <c r="Q990" s="13"/>
      <c r="R990" s="13"/>
      <c r="S990" s="13"/>
    </row>
    <row r="991" spans="1:19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24"/>
      <c r="L991" s="124"/>
      <c r="M991" s="13"/>
      <c r="N991" s="13"/>
      <c r="O991" s="13"/>
      <c r="P991" s="13"/>
      <c r="Q991" s="13"/>
      <c r="R991" s="13"/>
      <c r="S991" s="13"/>
    </row>
    <row r="992" spans="1:19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24"/>
      <c r="L992" s="124"/>
      <c r="M992" s="13"/>
      <c r="N992" s="13"/>
      <c r="O992" s="13"/>
      <c r="P992" s="13"/>
      <c r="Q992" s="13"/>
      <c r="R992" s="13"/>
      <c r="S992" s="13"/>
    </row>
    <row r="993" spans="1:19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24"/>
      <c r="L993" s="124"/>
      <c r="M993" s="13"/>
      <c r="N993" s="13"/>
      <c r="O993" s="13"/>
      <c r="P993" s="13"/>
      <c r="Q993" s="13"/>
      <c r="R993" s="13"/>
      <c r="S993" s="13"/>
    </row>
    <row r="994" spans="1:19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24"/>
      <c r="L994" s="124"/>
      <c r="M994" s="13"/>
      <c r="N994" s="13"/>
      <c r="O994" s="13"/>
      <c r="P994" s="13"/>
      <c r="Q994" s="13"/>
      <c r="R994" s="13"/>
      <c r="S994" s="13"/>
    </row>
    <row r="995" spans="1:19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24"/>
      <c r="L995" s="124"/>
      <c r="M995" s="13"/>
      <c r="N995" s="13"/>
      <c r="O995" s="13"/>
      <c r="P995" s="13"/>
      <c r="Q995" s="13"/>
      <c r="R995" s="13"/>
      <c r="S995" s="13"/>
    </row>
    <row r="996" spans="1:19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24"/>
      <c r="L996" s="124"/>
      <c r="M996" s="13"/>
      <c r="N996" s="13"/>
      <c r="O996" s="13"/>
      <c r="P996" s="13"/>
      <c r="Q996" s="13"/>
      <c r="R996" s="13"/>
      <c r="S996" s="13"/>
    </row>
    <row r="997" spans="1:19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24"/>
      <c r="L997" s="124"/>
      <c r="M997" s="13"/>
      <c r="N997" s="13"/>
      <c r="O997" s="13"/>
      <c r="P997" s="13"/>
      <c r="Q997" s="13"/>
      <c r="R997" s="13"/>
      <c r="S997" s="13"/>
    </row>
    <row r="998" spans="1:19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24"/>
      <c r="L998" s="124"/>
      <c r="M998" s="13"/>
      <c r="N998" s="13"/>
      <c r="O998" s="13"/>
      <c r="P998" s="13"/>
      <c r="Q998" s="13"/>
      <c r="R998" s="13"/>
      <c r="S998" s="13"/>
    </row>
    <row r="999" spans="1:19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24"/>
      <c r="L999" s="124"/>
      <c r="M999" s="13"/>
      <c r="N999" s="13"/>
      <c r="O999" s="13"/>
      <c r="P999" s="13"/>
      <c r="Q999" s="13"/>
      <c r="R999" s="13"/>
      <c r="S999" s="13"/>
    </row>
    <row r="1000" spans="1:19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24"/>
      <c r="L1000" s="124"/>
      <c r="M1000" s="13"/>
      <c r="N1000" s="13"/>
      <c r="O1000" s="13"/>
      <c r="P1000" s="13"/>
      <c r="Q1000" s="13"/>
      <c r="R1000" s="13"/>
      <c r="S1000" s="13"/>
    </row>
    <row r="1001" spans="1:19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24"/>
      <c r="L1001" s="124"/>
      <c r="M1001" s="13"/>
      <c r="N1001" s="13"/>
      <c r="O1001" s="13"/>
      <c r="P1001" s="13"/>
      <c r="Q1001" s="13"/>
      <c r="R1001" s="13"/>
      <c r="S1001" s="13"/>
    </row>
    <row r="1002" spans="1:19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24"/>
      <c r="L1002" s="124"/>
      <c r="M1002" s="13"/>
      <c r="N1002" s="13"/>
      <c r="O1002" s="13"/>
      <c r="P1002" s="13"/>
      <c r="Q1002" s="13"/>
      <c r="R1002" s="13"/>
      <c r="S1002" s="13"/>
    </row>
    <row r="1003" spans="1:19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24"/>
      <c r="L1003" s="124"/>
      <c r="M1003" s="13"/>
      <c r="N1003" s="13"/>
      <c r="O1003" s="13"/>
      <c r="P1003" s="13"/>
      <c r="Q1003" s="13"/>
      <c r="R1003" s="13"/>
      <c r="S1003" s="13"/>
    </row>
    <row r="1004" spans="1:19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24"/>
      <c r="L1004" s="124"/>
      <c r="M1004" s="13"/>
      <c r="N1004" s="13"/>
      <c r="O1004" s="13"/>
      <c r="P1004" s="13"/>
      <c r="Q1004" s="13"/>
      <c r="R1004" s="13"/>
      <c r="S1004" s="13"/>
    </row>
    <row r="1005" spans="1:19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24"/>
      <c r="L1005" s="124"/>
      <c r="M1005" s="13"/>
      <c r="N1005" s="13"/>
      <c r="O1005" s="13"/>
      <c r="P1005" s="13"/>
      <c r="Q1005" s="13"/>
      <c r="R1005" s="13"/>
      <c r="S1005" s="13"/>
    </row>
    <row r="1006" spans="1:19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24"/>
      <c r="L1006" s="124"/>
      <c r="M1006" s="13"/>
      <c r="N1006" s="13"/>
      <c r="O1006" s="13"/>
      <c r="P1006" s="13"/>
      <c r="Q1006" s="13"/>
      <c r="R1006" s="13"/>
      <c r="S1006" s="13"/>
    </row>
    <row r="1007" spans="1:19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24"/>
      <c r="L1007" s="124"/>
      <c r="M1007" s="13"/>
      <c r="N1007" s="13"/>
      <c r="O1007" s="13"/>
      <c r="P1007" s="13"/>
      <c r="Q1007" s="13"/>
      <c r="R1007" s="13"/>
      <c r="S1007" s="13"/>
    </row>
    <row r="1008" spans="1:19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24"/>
      <c r="L1008" s="124"/>
      <c r="M1008" s="13"/>
      <c r="N1008" s="13"/>
      <c r="O1008" s="13"/>
      <c r="P1008" s="13"/>
      <c r="Q1008" s="13"/>
      <c r="R1008" s="13"/>
      <c r="S1008" s="13"/>
    </row>
    <row r="1009" spans="1:19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24"/>
      <c r="L1009" s="124"/>
      <c r="M1009" s="13"/>
      <c r="N1009" s="13"/>
      <c r="O1009" s="13"/>
      <c r="P1009" s="13"/>
      <c r="Q1009" s="13"/>
      <c r="R1009" s="13"/>
      <c r="S1009" s="13"/>
    </row>
    <row r="1010" spans="1:19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24"/>
      <c r="L1010" s="124"/>
      <c r="M1010" s="13"/>
      <c r="N1010" s="13"/>
      <c r="O1010" s="13"/>
      <c r="P1010" s="13"/>
      <c r="Q1010" s="13"/>
      <c r="R1010" s="13"/>
      <c r="S1010" s="13"/>
    </row>
    <row r="1011" spans="1:19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24"/>
      <c r="L1011" s="124"/>
      <c r="M1011" s="13"/>
      <c r="N1011" s="13"/>
      <c r="O1011" s="13"/>
      <c r="P1011" s="13"/>
      <c r="Q1011" s="13"/>
      <c r="R1011" s="13"/>
      <c r="S1011" s="13"/>
    </row>
    <row r="1012" spans="1:19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24"/>
      <c r="L1012" s="124"/>
      <c r="M1012" s="13"/>
      <c r="N1012" s="13"/>
      <c r="O1012" s="13"/>
      <c r="P1012" s="13"/>
      <c r="Q1012" s="13"/>
      <c r="R1012" s="13"/>
      <c r="S1012" s="13"/>
    </row>
    <row r="1013" spans="1:19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24"/>
      <c r="L1013" s="124"/>
      <c r="M1013" s="13"/>
      <c r="N1013" s="13"/>
      <c r="O1013" s="13"/>
      <c r="P1013" s="13"/>
      <c r="Q1013" s="13"/>
      <c r="R1013" s="13"/>
      <c r="S1013" s="13"/>
    </row>
    <row r="1014" spans="1:19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24"/>
      <c r="L1014" s="124"/>
      <c r="M1014" s="13"/>
      <c r="N1014" s="13"/>
      <c r="O1014" s="13"/>
      <c r="P1014" s="13"/>
      <c r="Q1014" s="13"/>
      <c r="R1014" s="13"/>
      <c r="S1014" s="13"/>
    </row>
    <row r="1015" spans="1:19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24"/>
      <c r="L1015" s="124"/>
      <c r="M1015" s="13"/>
      <c r="N1015" s="13"/>
      <c r="O1015" s="13"/>
      <c r="P1015" s="13"/>
      <c r="Q1015" s="13"/>
      <c r="R1015" s="13"/>
      <c r="S1015" s="13"/>
    </row>
    <row r="1016" spans="1:19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24"/>
      <c r="L1016" s="124"/>
      <c r="M1016" s="13"/>
      <c r="N1016" s="13"/>
      <c r="O1016" s="13"/>
      <c r="P1016" s="13"/>
      <c r="Q1016" s="13"/>
      <c r="R1016" s="13"/>
      <c r="S1016" s="13"/>
    </row>
    <row r="1017" spans="1:19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24"/>
      <c r="L1017" s="124"/>
      <c r="M1017" s="13"/>
      <c r="N1017" s="13"/>
      <c r="O1017" s="13"/>
      <c r="P1017" s="13"/>
      <c r="Q1017" s="13"/>
      <c r="R1017" s="13"/>
      <c r="S1017" s="13"/>
    </row>
    <row r="1018" spans="1:19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24"/>
      <c r="L1018" s="124"/>
      <c r="M1018" s="13"/>
      <c r="N1018" s="13"/>
      <c r="O1018" s="13"/>
      <c r="P1018" s="13"/>
      <c r="Q1018" s="13"/>
      <c r="R1018" s="13"/>
      <c r="S1018" s="13"/>
    </row>
    <row r="1019" spans="1:19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24"/>
      <c r="L1019" s="124"/>
      <c r="M1019" s="13"/>
      <c r="N1019" s="13"/>
      <c r="O1019" s="13"/>
      <c r="P1019" s="13"/>
      <c r="Q1019" s="13"/>
      <c r="R1019" s="13"/>
      <c r="S1019" s="13"/>
    </row>
    <row r="1020" spans="1:19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24"/>
      <c r="L1020" s="124"/>
      <c r="M1020" s="13"/>
      <c r="N1020" s="13"/>
      <c r="O1020" s="13"/>
      <c r="P1020" s="13"/>
      <c r="Q1020" s="13"/>
      <c r="R1020" s="13"/>
      <c r="S1020" s="13"/>
    </row>
    <row r="1021" spans="1:19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24"/>
      <c r="L1021" s="124"/>
      <c r="M1021" s="13"/>
      <c r="N1021" s="13"/>
      <c r="O1021" s="13"/>
      <c r="P1021" s="13"/>
      <c r="Q1021" s="13"/>
      <c r="R1021" s="13"/>
      <c r="S1021" s="13"/>
    </row>
    <row r="1022" spans="1:19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24"/>
      <c r="L1022" s="124"/>
      <c r="M1022" s="13"/>
      <c r="N1022" s="13"/>
      <c r="O1022" s="13"/>
      <c r="P1022" s="13"/>
      <c r="Q1022" s="13"/>
      <c r="R1022" s="13"/>
      <c r="S1022" s="13"/>
    </row>
    <row r="1023" spans="1:19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24"/>
      <c r="L1023" s="124"/>
      <c r="M1023" s="13"/>
      <c r="N1023" s="13"/>
      <c r="O1023" s="13"/>
      <c r="P1023" s="13"/>
      <c r="Q1023" s="13"/>
      <c r="R1023" s="13"/>
      <c r="S1023" s="13"/>
    </row>
    <row r="1024" spans="1:19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24"/>
      <c r="L1024" s="124"/>
      <c r="M1024" s="13"/>
      <c r="N1024" s="13"/>
      <c r="O1024" s="13"/>
      <c r="P1024" s="13"/>
      <c r="Q1024" s="13"/>
      <c r="R1024" s="13"/>
      <c r="S1024" s="13"/>
    </row>
    <row r="1025" spans="1:19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24"/>
      <c r="L1025" s="124"/>
      <c r="M1025" s="13"/>
      <c r="N1025" s="13"/>
      <c r="O1025" s="13"/>
      <c r="P1025" s="13"/>
      <c r="Q1025" s="13"/>
      <c r="R1025" s="13"/>
      <c r="S1025" s="13"/>
    </row>
    <row r="1026" spans="1:19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24"/>
      <c r="L1026" s="124"/>
      <c r="M1026" s="13"/>
      <c r="N1026" s="13"/>
      <c r="O1026" s="13"/>
      <c r="P1026" s="13"/>
      <c r="Q1026" s="13"/>
      <c r="R1026" s="13"/>
      <c r="S1026" s="13"/>
    </row>
    <row r="1027" spans="1:19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24"/>
      <c r="L1027" s="124"/>
      <c r="M1027" s="13"/>
      <c r="N1027" s="13"/>
      <c r="O1027" s="13"/>
      <c r="P1027" s="13"/>
      <c r="Q1027" s="13"/>
      <c r="R1027" s="13"/>
      <c r="S1027" s="13"/>
    </row>
    <row r="1028" spans="1:19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24"/>
      <c r="L1028" s="124"/>
      <c r="M1028" s="13"/>
      <c r="N1028" s="13"/>
      <c r="O1028" s="13"/>
      <c r="P1028" s="13"/>
      <c r="Q1028" s="13"/>
      <c r="R1028" s="13"/>
      <c r="S1028" s="13"/>
    </row>
    <row r="1029" spans="1:19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24"/>
      <c r="L1029" s="124"/>
      <c r="M1029" s="13"/>
      <c r="N1029" s="13"/>
      <c r="O1029" s="13"/>
      <c r="P1029" s="13"/>
      <c r="Q1029" s="13"/>
      <c r="R1029" s="13"/>
      <c r="S1029" s="13"/>
    </row>
    <row r="1030" spans="1:19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24"/>
      <c r="L1030" s="124"/>
      <c r="M1030" s="13"/>
      <c r="N1030" s="13"/>
      <c r="O1030" s="13"/>
      <c r="P1030" s="13"/>
      <c r="Q1030" s="13"/>
      <c r="R1030" s="13"/>
      <c r="S1030" s="13"/>
    </row>
    <row r="1031" spans="1:19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24"/>
      <c r="L1031" s="124"/>
      <c r="M1031" s="13"/>
      <c r="N1031" s="13"/>
      <c r="O1031" s="13"/>
      <c r="P1031" s="13"/>
      <c r="Q1031" s="13"/>
      <c r="R1031" s="13"/>
      <c r="S1031" s="13"/>
    </row>
    <row r="1032" spans="1:19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24"/>
      <c r="L1032" s="124"/>
      <c r="M1032" s="13"/>
      <c r="N1032" s="13"/>
      <c r="O1032" s="13"/>
      <c r="P1032" s="13"/>
      <c r="Q1032" s="13"/>
      <c r="R1032" s="13"/>
      <c r="S1032" s="13"/>
    </row>
    <row r="1033" spans="1:19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24"/>
      <c r="L1033" s="124"/>
      <c r="M1033" s="13"/>
      <c r="N1033" s="13"/>
      <c r="O1033" s="13"/>
      <c r="P1033" s="13"/>
      <c r="Q1033" s="13"/>
      <c r="R1033" s="13"/>
      <c r="S1033" s="13"/>
    </row>
    <row r="1034" spans="1:19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24"/>
      <c r="L1034" s="124"/>
      <c r="M1034" s="13"/>
      <c r="N1034" s="13"/>
      <c r="O1034" s="13"/>
      <c r="P1034" s="13"/>
      <c r="Q1034" s="13"/>
      <c r="R1034" s="13"/>
      <c r="S1034" s="13"/>
    </row>
    <row r="1035" spans="1:19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24"/>
      <c r="L1035" s="124"/>
      <c r="M1035" s="13"/>
      <c r="N1035" s="13"/>
      <c r="O1035" s="13"/>
      <c r="P1035" s="13"/>
      <c r="Q1035" s="13"/>
      <c r="R1035" s="13"/>
      <c r="S1035" s="13"/>
    </row>
    <row r="1036" spans="1:19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24"/>
      <c r="L1036" s="124"/>
      <c r="M1036" s="13"/>
      <c r="N1036" s="13"/>
      <c r="O1036" s="13"/>
      <c r="P1036" s="13"/>
      <c r="Q1036" s="13"/>
      <c r="R1036" s="13"/>
      <c r="S1036" s="13"/>
    </row>
    <row r="1037" spans="1:19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24"/>
      <c r="L1037" s="124"/>
      <c r="M1037" s="13"/>
      <c r="N1037" s="13"/>
      <c r="O1037" s="13"/>
      <c r="P1037" s="13"/>
      <c r="Q1037" s="13"/>
      <c r="R1037" s="13"/>
      <c r="S1037" s="13"/>
    </row>
    <row r="1038" spans="1:19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24"/>
      <c r="L1038" s="124"/>
      <c r="M1038" s="13"/>
      <c r="N1038" s="13"/>
      <c r="O1038" s="13"/>
      <c r="P1038" s="13"/>
      <c r="Q1038" s="13"/>
      <c r="R1038" s="13"/>
      <c r="S1038" s="13"/>
    </row>
    <row r="1039" spans="1:19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24"/>
      <c r="L1039" s="124"/>
      <c r="M1039" s="13"/>
      <c r="N1039" s="13"/>
      <c r="O1039" s="13"/>
      <c r="P1039" s="13"/>
      <c r="Q1039" s="13"/>
      <c r="R1039" s="13"/>
      <c r="S1039" s="13"/>
    </row>
    <row r="1040" spans="1:19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24"/>
      <c r="L1040" s="124"/>
      <c r="M1040" s="13"/>
      <c r="N1040" s="13"/>
      <c r="O1040" s="13"/>
      <c r="P1040" s="13"/>
      <c r="Q1040" s="13"/>
      <c r="R1040" s="13"/>
      <c r="S1040" s="13"/>
    </row>
    <row r="1041" spans="1:19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24"/>
      <c r="L1041" s="124"/>
      <c r="M1041" s="13"/>
      <c r="N1041" s="13"/>
      <c r="O1041" s="13"/>
      <c r="P1041" s="13"/>
      <c r="Q1041" s="13"/>
      <c r="R1041" s="13"/>
      <c r="S1041" s="13"/>
    </row>
    <row r="1042" spans="1:19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24"/>
      <c r="L1042" s="124"/>
      <c r="M1042" s="13"/>
      <c r="N1042" s="13"/>
      <c r="O1042" s="13"/>
      <c r="P1042" s="13"/>
      <c r="Q1042" s="13"/>
      <c r="R1042" s="13"/>
      <c r="S1042" s="13"/>
    </row>
    <row r="1043" spans="1:19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24"/>
      <c r="L1043" s="124"/>
      <c r="M1043" s="13"/>
      <c r="N1043" s="13"/>
      <c r="O1043" s="13"/>
      <c r="P1043" s="13"/>
      <c r="Q1043" s="13"/>
      <c r="R1043" s="13"/>
      <c r="S1043" s="13"/>
    </row>
    <row r="1044" spans="1:19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24"/>
      <c r="L1044" s="124"/>
      <c r="M1044" s="13"/>
      <c r="N1044" s="13"/>
      <c r="O1044" s="13"/>
      <c r="P1044" s="13"/>
      <c r="Q1044" s="13"/>
      <c r="R1044" s="13"/>
      <c r="S1044" s="13"/>
    </row>
    <row r="1045" spans="1:19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24"/>
      <c r="L1045" s="124"/>
      <c r="M1045" s="13"/>
      <c r="N1045" s="13"/>
      <c r="O1045" s="13"/>
      <c r="P1045" s="13"/>
      <c r="Q1045" s="13"/>
      <c r="R1045" s="13"/>
      <c r="S1045" s="13"/>
    </row>
    <row r="1046" spans="1:19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24"/>
      <c r="L1046" s="124"/>
      <c r="M1046" s="13"/>
      <c r="N1046" s="13"/>
      <c r="O1046" s="13"/>
      <c r="P1046" s="13"/>
      <c r="Q1046" s="13"/>
      <c r="R1046" s="13"/>
      <c r="S1046" s="13"/>
    </row>
    <row r="1047" spans="1:19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24"/>
      <c r="L1047" s="124"/>
      <c r="M1047" s="13"/>
      <c r="N1047" s="13"/>
      <c r="O1047" s="13"/>
      <c r="P1047" s="13"/>
      <c r="Q1047" s="13"/>
      <c r="R1047" s="13"/>
      <c r="S1047" s="13"/>
    </row>
    <row r="1048" spans="1:19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24"/>
      <c r="L1048" s="124"/>
      <c r="M1048" s="13"/>
      <c r="N1048" s="13"/>
      <c r="O1048" s="13"/>
      <c r="P1048" s="13"/>
      <c r="Q1048" s="13"/>
      <c r="R1048" s="13"/>
      <c r="S1048" s="13"/>
    </row>
    <row r="1049" spans="1:19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24"/>
      <c r="L1049" s="124"/>
      <c r="M1049" s="13"/>
      <c r="N1049" s="13"/>
      <c r="O1049" s="13"/>
      <c r="P1049" s="13"/>
      <c r="Q1049" s="13"/>
      <c r="R1049" s="13"/>
      <c r="S1049" s="13"/>
    </row>
    <row r="1050" spans="1:19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24"/>
      <c r="L1050" s="124"/>
      <c r="M1050" s="13"/>
      <c r="N1050" s="13"/>
      <c r="O1050" s="13"/>
      <c r="P1050" s="13"/>
      <c r="Q1050" s="13"/>
      <c r="R1050" s="13"/>
      <c r="S1050" s="13"/>
    </row>
    <row r="1051" spans="1:19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24"/>
      <c r="L1051" s="124"/>
      <c r="M1051" s="13"/>
      <c r="N1051" s="13"/>
      <c r="O1051" s="13"/>
      <c r="P1051" s="13"/>
      <c r="Q1051" s="13"/>
      <c r="R1051" s="13"/>
      <c r="S1051" s="13"/>
    </row>
    <row r="1052" spans="1:19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24"/>
      <c r="L1052" s="124"/>
      <c r="M1052" s="13"/>
      <c r="N1052" s="13"/>
      <c r="O1052" s="13"/>
      <c r="P1052" s="13"/>
      <c r="Q1052" s="13"/>
      <c r="R1052" s="13"/>
      <c r="S1052" s="13"/>
    </row>
    <row r="1053" spans="1:19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24"/>
      <c r="L1053" s="124"/>
      <c r="M1053" s="13"/>
      <c r="N1053" s="13"/>
      <c r="O1053" s="13"/>
      <c r="P1053" s="13"/>
      <c r="Q1053" s="13"/>
      <c r="R1053" s="13"/>
      <c r="S1053" s="13"/>
    </row>
    <row r="1054" spans="1:19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24"/>
      <c r="L1054" s="124"/>
      <c r="M1054" s="13"/>
      <c r="N1054" s="13"/>
      <c r="O1054" s="13"/>
      <c r="P1054" s="13"/>
      <c r="Q1054" s="13"/>
      <c r="R1054" s="13"/>
      <c r="S1054" s="13"/>
    </row>
    <row r="1055" spans="1:19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24"/>
      <c r="L1055" s="124"/>
      <c r="M1055" s="13"/>
      <c r="N1055" s="13"/>
      <c r="O1055" s="13"/>
      <c r="P1055" s="13"/>
      <c r="Q1055" s="13"/>
      <c r="R1055" s="13"/>
      <c r="S1055" s="13"/>
    </row>
    <row r="1056" spans="1:19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24"/>
      <c r="L1056" s="124"/>
      <c r="M1056" s="13"/>
      <c r="N1056" s="13"/>
      <c r="O1056" s="13"/>
      <c r="P1056" s="13"/>
      <c r="Q1056" s="13"/>
      <c r="R1056" s="13"/>
      <c r="S1056" s="13"/>
    </row>
    <row r="1057" spans="1:19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24"/>
      <c r="L1057" s="124"/>
      <c r="M1057" s="13"/>
      <c r="N1057" s="13"/>
      <c r="O1057" s="13"/>
      <c r="P1057" s="13"/>
      <c r="Q1057" s="13"/>
      <c r="R1057" s="13"/>
      <c r="S1057" s="13"/>
    </row>
    <row r="1058" spans="1:19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24"/>
      <c r="L1058" s="124"/>
      <c r="M1058" s="13"/>
      <c r="N1058" s="13"/>
      <c r="O1058" s="13"/>
      <c r="P1058" s="13"/>
      <c r="Q1058" s="13"/>
      <c r="R1058" s="13"/>
      <c r="S1058" s="13"/>
    </row>
    <row r="1059" spans="1:19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24"/>
      <c r="L1059" s="124"/>
      <c r="M1059" s="13"/>
      <c r="N1059" s="13"/>
      <c r="O1059" s="13"/>
      <c r="P1059" s="13"/>
      <c r="Q1059" s="13"/>
      <c r="R1059" s="13"/>
      <c r="S1059" s="13"/>
    </row>
    <row r="1060" spans="1:19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24"/>
      <c r="L1060" s="124"/>
      <c r="M1060" s="13"/>
      <c r="N1060" s="13"/>
      <c r="O1060" s="13"/>
      <c r="P1060" s="13"/>
      <c r="Q1060" s="13"/>
      <c r="R1060" s="13"/>
      <c r="S1060" s="13"/>
    </row>
    <row r="1061" spans="1:19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24"/>
      <c r="L1061" s="124"/>
      <c r="M1061" s="13"/>
      <c r="N1061" s="13"/>
      <c r="O1061" s="13"/>
      <c r="P1061" s="13"/>
      <c r="Q1061" s="13"/>
      <c r="R1061" s="13"/>
      <c r="S1061" s="13"/>
    </row>
    <row r="1062" spans="1:19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24"/>
      <c r="L1062" s="124"/>
      <c r="M1062" s="13"/>
      <c r="N1062" s="13"/>
      <c r="O1062" s="13"/>
      <c r="P1062" s="13"/>
      <c r="Q1062" s="13"/>
      <c r="R1062" s="13"/>
      <c r="S1062" s="13"/>
    </row>
    <row r="1063" spans="1:19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24"/>
      <c r="L1063" s="124"/>
      <c r="M1063" s="13"/>
      <c r="N1063" s="13"/>
      <c r="O1063" s="13"/>
      <c r="P1063" s="13"/>
      <c r="Q1063" s="13"/>
      <c r="R1063" s="13"/>
      <c r="S1063" s="13"/>
    </row>
    <row r="1064" spans="1:19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24"/>
      <c r="L1064" s="124"/>
      <c r="M1064" s="13"/>
      <c r="N1064" s="13"/>
      <c r="O1064" s="13"/>
      <c r="P1064" s="13"/>
      <c r="Q1064" s="13"/>
      <c r="R1064" s="13"/>
      <c r="S1064" s="13"/>
    </row>
    <row r="1065" spans="1:19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24"/>
      <c r="L1065" s="124"/>
      <c r="M1065" s="13"/>
      <c r="N1065" s="13"/>
      <c r="O1065" s="13"/>
      <c r="P1065" s="13"/>
      <c r="Q1065" s="13"/>
      <c r="R1065" s="13"/>
      <c r="S1065" s="13"/>
    </row>
    <row r="1066" spans="1:19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24"/>
      <c r="L1066" s="124"/>
      <c r="M1066" s="13"/>
      <c r="N1066" s="13"/>
      <c r="O1066" s="13"/>
      <c r="P1066" s="13"/>
      <c r="Q1066" s="13"/>
      <c r="R1066" s="13"/>
      <c r="S1066" s="13"/>
    </row>
    <row r="1067" spans="1:19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24"/>
      <c r="L1067" s="124"/>
      <c r="M1067" s="13"/>
      <c r="N1067" s="13"/>
      <c r="O1067" s="13"/>
      <c r="P1067" s="13"/>
      <c r="Q1067" s="13"/>
      <c r="R1067" s="13"/>
      <c r="S1067" s="13"/>
    </row>
    <row r="1068" spans="1:19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24"/>
      <c r="L1068" s="124"/>
      <c r="M1068" s="13"/>
      <c r="N1068" s="13"/>
      <c r="O1068" s="13"/>
      <c r="P1068" s="13"/>
      <c r="Q1068" s="13"/>
      <c r="R1068" s="13"/>
      <c r="S1068" s="13"/>
    </row>
    <row r="1069" spans="1:19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24"/>
      <c r="L1069" s="124"/>
      <c r="M1069" s="13"/>
      <c r="N1069" s="13"/>
      <c r="O1069" s="13"/>
      <c r="P1069" s="13"/>
      <c r="Q1069" s="13"/>
      <c r="R1069" s="13"/>
      <c r="S1069" s="13"/>
    </row>
    <row r="1070" spans="1:19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24"/>
      <c r="L1070" s="124"/>
      <c r="M1070" s="13"/>
      <c r="N1070" s="13"/>
      <c r="O1070" s="13"/>
      <c r="P1070" s="13"/>
      <c r="Q1070" s="13"/>
      <c r="R1070" s="13"/>
      <c r="S1070" s="13"/>
    </row>
    <row r="1071" spans="1:19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24"/>
      <c r="L1071" s="124"/>
      <c r="M1071" s="13"/>
      <c r="N1071" s="13"/>
      <c r="O1071" s="13"/>
      <c r="P1071" s="13"/>
      <c r="Q1071" s="13"/>
      <c r="R1071" s="13"/>
      <c r="S1071" s="13"/>
    </row>
    <row r="1072" spans="1:19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24"/>
      <c r="L1072" s="124"/>
      <c r="M1072" s="13"/>
      <c r="N1072" s="13"/>
      <c r="O1072" s="13"/>
      <c r="P1072" s="13"/>
      <c r="Q1072" s="13"/>
      <c r="R1072" s="13"/>
      <c r="S1072" s="13"/>
    </row>
    <row r="1073" spans="1:19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24"/>
      <c r="L1073" s="124"/>
      <c r="M1073" s="13"/>
      <c r="N1073" s="13"/>
      <c r="O1073" s="13"/>
      <c r="P1073" s="13"/>
      <c r="Q1073" s="13"/>
      <c r="R1073" s="13"/>
      <c r="S1073" s="13"/>
    </row>
    <row r="1074" spans="1:19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24"/>
      <c r="L1074" s="124"/>
      <c r="M1074" s="13"/>
      <c r="N1074" s="13"/>
      <c r="O1074" s="13"/>
      <c r="P1074" s="13"/>
      <c r="Q1074" s="13"/>
      <c r="R1074" s="13"/>
      <c r="S1074" s="13"/>
    </row>
    <row r="1075" spans="1:19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24"/>
      <c r="L1075" s="124"/>
      <c r="M1075" s="13"/>
      <c r="N1075" s="13"/>
      <c r="O1075" s="13"/>
      <c r="P1075" s="13"/>
      <c r="Q1075" s="13"/>
      <c r="R1075" s="13"/>
      <c r="S1075" s="13"/>
    </row>
    <row r="1076" spans="1:19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24"/>
      <c r="L1076" s="124"/>
      <c r="M1076" s="13"/>
      <c r="N1076" s="13"/>
      <c r="O1076" s="13"/>
      <c r="P1076" s="13"/>
      <c r="Q1076" s="13"/>
      <c r="R1076" s="13"/>
      <c r="S1076" s="13"/>
    </row>
    <row r="1077" spans="1:19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24"/>
      <c r="L1077" s="124"/>
      <c r="M1077" s="13"/>
      <c r="N1077" s="13"/>
      <c r="O1077" s="13"/>
      <c r="P1077" s="13"/>
      <c r="Q1077" s="13"/>
      <c r="R1077" s="13"/>
      <c r="S1077" s="13"/>
    </row>
    <row r="1078" spans="1:19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24"/>
      <c r="L1078" s="124"/>
      <c r="M1078" s="13"/>
      <c r="N1078" s="13"/>
      <c r="O1078" s="13"/>
      <c r="P1078" s="13"/>
      <c r="Q1078" s="13"/>
      <c r="R1078" s="13"/>
      <c r="S1078" s="13"/>
    </row>
    <row r="1079" spans="1:19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24"/>
      <c r="L1079" s="124"/>
      <c r="M1079" s="13"/>
      <c r="N1079" s="13"/>
      <c r="O1079" s="13"/>
      <c r="P1079" s="13"/>
      <c r="Q1079" s="13"/>
      <c r="R1079" s="13"/>
      <c r="S1079" s="13"/>
    </row>
    <row r="1080" spans="1:19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24"/>
      <c r="L1080" s="124"/>
      <c r="M1080" s="13"/>
      <c r="N1080" s="13"/>
      <c r="O1080" s="13"/>
      <c r="P1080" s="13"/>
      <c r="Q1080" s="13"/>
      <c r="R1080" s="13"/>
      <c r="S1080" s="13"/>
    </row>
    <row r="1081" spans="1:19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24"/>
      <c r="L1081" s="124"/>
      <c r="M1081" s="13"/>
      <c r="N1081" s="13"/>
      <c r="O1081" s="13"/>
      <c r="P1081" s="13"/>
      <c r="Q1081" s="13"/>
      <c r="R1081" s="13"/>
      <c r="S1081" s="13"/>
    </row>
    <row r="1082" spans="1:19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24"/>
      <c r="L1082" s="124"/>
      <c r="M1082" s="13"/>
      <c r="N1082" s="13"/>
      <c r="O1082" s="13"/>
      <c r="P1082" s="13"/>
      <c r="Q1082" s="13"/>
      <c r="R1082" s="13"/>
      <c r="S1082" s="13"/>
    </row>
    <row r="1083" spans="1:19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24"/>
      <c r="L1083" s="124"/>
      <c r="M1083" s="13"/>
      <c r="N1083" s="13"/>
      <c r="O1083" s="13"/>
      <c r="P1083" s="13"/>
      <c r="Q1083" s="13"/>
      <c r="R1083" s="13"/>
      <c r="S1083" s="13"/>
    </row>
    <row r="1084" spans="1:19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24"/>
      <c r="L1084" s="124"/>
      <c r="M1084" s="13"/>
      <c r="N1084" s="13"/>
      <c r="O1084" s="13"/>
      <c r="P1084" s="13"/>
      <c r="Q1084" s="13"/>
      <c r="R1084" s="13"/>
      <c r="S1084" s="13"/>
    </row>
    <row r="1085" spans="1:19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24"/>
      <c r="L1085" s="124"/>
      <c r="M1085" s="13"/>
      <c r="N1085" s="13"/>
      <c r="O1085" s="13"/>
      <c r="P1085" s="13"/>
      <c r="Q1085" s="13"/>
      <c r="R1085" s="13"/>
      <c r="S1085" s="13"/>
    </row>
    <row r="1086" spans="1:19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24"/>
      <c r="L1086" s="124"/>
      <c r="M1086" s="13"/>
      <c r="N1086" s="13"/>
      <c r="O1086" s="13"/>
      <c r="P1086" s="13"/>
      <c r="Q1086" s="13"/>
      <c r="R1086" s="13"/>
      <c r="S1086" s="13"/>
    </row>
    <row r="1087" spans="1:19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24"/>
      <c r="L1087" s="124"/>
      <c r="M1087" s="13"/>
      <c r="N1087" s="13"/>
      <c r="O1087" s="13"/>
      <c r="P1087" s="13"/>
      <c r="Q1087" s="13"/>
      <c r="R1087" s="13"/>
      <c r="S1087" s="13"/>
    </row>
    <row r="1088" spans="1:19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24"/>
      <c r="L1088" s="124"/>
      <c r="M1088" s="13"/>
      <c r="N1088" s="13"/>
      <c r="O1088" s="13"/>
      <c r="P1088" s="13"/>
      <c r="Q1088" s="13"/>
      <c r="R1088" s="13"/>
      <c r="S1088" s="13"/>
    </row>
    <row r="1089" spans="1:19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24"/>
      <c r="L1089" s="124"/>
      <c r="M1089" s="13"/>
      <c r="N1089" s="13"/>
      <c r="O1089" s="13"/>
      <c r="P1089" s="13"/>
      <c r="Q1089" s="13"/>
      <c r="R1089" s="13"/>
      <c r="S1089" s="13"/>
    </row>
    <row r="1090" spans="1:19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24"/>
      <c r="L1090" s="124"/>
      <c r="M1090" s="13"/>
      <c r="N1090" s="13"/>
      <c r="O1090" s="13"/>
      <c r="P1090" s="13"/>
      <c r="Q1090" s="13"/>
      <c r="R1090" s="13"/>
      <c r="S1090" s="13"/>
    </row>
    <row r="1091" spans="1:19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24"/>
      <c r="L1091" s="124"/>
      <c r="M1091" s="13"/>
      <c r="N1091" s="13"/>
      <c r="O1091" s="13"/>
      <c r="P1091" s="13"/>
      <c r="Q1091" s="13"/>
      <c r="R1091" s="13"/>
      <c r="S1091" s="13"/>
    </row>
    <row r="1092" spans="1:19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24"/>
      <c r="L1092" s="124"/>
      <c r="M1092" s="13"/>
      <c r="N1092" s="13"/>
      <c r="O1092" s="13"/>
      <c r="P1092" s="13"/>
      <c r="Q1092" s="13"/>
      <c r="R1092" s="13"/>
      <c r="S1092" s="13"/>
    </row>
    <row r="1093" spans="1:19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24"/>
      <c r="L1093" s="124"/>
      <c r="M1093" s="13"/>
      <c r="N1093" s="13"/>
      <c r="O1093" s="13"/>
      <c r="P1093" s="13"/>
      <c r="Q1093" s="13"/>
      <c r="R1093" s="13"/>
      <c r="S1093" s="13"/>
    </row>
    <row r="1094" spans="1:19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24"/>
      <c r="L1094" s="124"/>
      <c r="M1094" s="13"/>
      <c r="N1094" s="13"/>
      <c r="O1094" s="13"/>
      <c r="P1094" s="13"/>
      <c r="Q1094" s="13"/>
      <c r="R1094" s="13"/>
      <c r="S1094" s="13"/>
    </row>
    <row r="1095" spans="1:19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24"/>
      <c r="L1095" s="124"/>
      <c r="M1095" s="13"/>
      <c r="N1095" s="13"/>
      <c r="O1095" s="13"/>
      <c r="P1095" s="13"/>
      <c r="Q1095" s="13"/>
      <c r="R1095" s="13"/>
      <c r="S1095" s="13"/>
    </row>
    <row r="1096" spans="1:19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24"/>
      <c r="L1096" s="124"/>
      <c r="M1096" s="13"/>
      <c r="N1096" s="13"/>
      <c r="O1096" s="13"/>
      <c r="P1096" s="13"/>
      <c r="Q1096" s="13"/>
      <c r="R1096" s="13"/>
      <c r="S1096" s="13"/>
    </row>
    <row r="1097" spans="1:19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24"/>
      <c r="L1097" s="124"/>
      <c r="M1097" s="13"/>
      <c r="N1097" s="13"/>
      <c r="O1097" s="13"/>
      <c r="P1097" s="13"/>
      <c r="Q1097" s="13"/>
      <c r="R1097" s="13"/>
      <c r="S1097" s="13"/>
    </row>
    <row r="1098" spans="1:19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24"/>
      <c r="L1098" s="124"/>
      <c r="M1098" s="13"/>
      <c r="N1098" s="13"/>
      <c r="O1098" s="13"/>
      <c r="P1098" s="13"/>
      <c r="Q1098" s="13"/>
      <c r="R1098" s="13"/>
      <c r="S1098" s="13"/>
    </row>
    <row r="1099" spans="1:19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24"/>
      <c r="L1099" s="124"/>
      <c r="M1099" s="13"/>
      <c r="N1099" s="13"/>
      <c r="O1099" s="13"/>
      <c r="P1099" s="13"/>
      <c r="Q1099" s="13"/>
      <c r="R1099" s="13"/>
      <c r="S1099" s="13"/>
    </row>
    <row r="1100" spans="1:19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24"/>
      <c r="L1100" s="124"/>
      <c r="M1100" s="13"/>
      <c r="N1100" s="13"/>
      <c r="O1100" s="13"/>
      <c r="P1100" s="13"/>
      <c r="Q1100" s="13"/>
      <c r="R1100" s="13"/>
      <c r="S1100" s="13"/>
    </row>
    <row r="1101" spans="1:19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24"/>
      <c r="L1101" s="124"/>
      <c r="M1101" s="13"/>
      <c r="N1101" s="13"/>
      <c r="O1101" s="13"/>
      <c r="P1101" s="13"/>
      <c r="Q1101" s="13"/>
      <c r="R1101" s="13"/>
      <c r="S1101" s="13"/>
    </row>
    <row r="1102" spans="1:19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24"/>
      <c r="L1102" s="124"/>
      <c r="M1102" s="13"/>
      <c r="N1102" s="13"/>
      <c r="O1102" s="13"/>
      <c r="P1102" s="13"/>
      <c r="Q1102" s="13"/>
      <c r="R1102" s="13"/>
      <c r="S1102" s="13"/>
    </row>
    <row r="1103" spans="1:19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24"/>
      <c r="L1103" s="124"/>
      <c r="M1103" s="13"/>
      <c r="N1103" s="13"/>
      <c r="O1103" s="13"/>
      <c r="P1103" s="13"/>
      <c r="Q1103" s="13"/>
      <c r="R1103" s="13"/>
      <c r="S1103" s="13"/>
    </row>
    <row r="1104" spans="1:19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24"/>
      <c r="L1104" s="124"/>
      <c r="M1104" s="13"/>
      <c r="N1104" s="13"/>
      <c r="O1104" s="13"/>
      <c r="P1104" s="13"/>
      <c r="Q1104" s="13"/>
      <c r="R1104" s="13"/>
      <c r="S1104" s="13"/>
    </row>
    <row r="1105" spans="1:19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24"/>
      <c r="L1105" s="124"/>
      <c r="M1105" s="13"/>
      <c r="N1105" s="13"/>
      <c r="O1105" s="13"/>
      <c r="P1105" s="13"/>
      <c r="Q1105" s="13"/>
      <c r="R1105" s="13"/>
      <c r="S1105" s="13"/>
    </row>
    <row r="1106" spans="1:19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24"/>
      <c r="L1106" s="124"/>
      <c r="M1106" s="13"/>
      <c r="N1106" s="13"/>
      <c r="O1106" s="13"/>
      <c r="P1106" s="13"/>
      <c r="Q1106" s="13"/>
      <c r="R1106" s="13"/>
      <c r="S1106" s="13"/>
    </row>
    <row r="1107" spans="1:19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24"/>
      <c r="L1107" s="124"/>
      <c r="M1107" s="13"/>
      <c r="N1107" s="13"/>
      <c r="O1107" s="13"/>
      <c r="P1107" s="13"/>
      <c r="Q1107" s="13"/>
      <c r="R1107" s="13"/>
      <c r="S1107" s="13"/>
    </row>
    <row r="1108" spans="1:19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24"/>
      <c r="L1108" s="124"/>
      <c r="M1108" s="13"/>
      <c r="N1108" s="13"/>
      <c r="O1108" s="13"/>
      <c r="P1108" s="13"/>
      <c r="Q1108" s="13"/>
      <c r="R1108" s="13"/>
      <c r="S1108" s="13"/>
    </row>
    <row r="1109" spans="1:19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24"/>
      <c r="L1109" s="124"/>
      <c r="M1109" s="13"/>
      <c r="N1109" s="13"/>
      <c r="O1109" s="13"/>
      <c r="P1109" s="13"/>
      <c r="Q1109" s="13"/>
      <c r="R1109" s="13"/>
      <c r="S1109" s="13"/>
    </row>
    <row r="1110" spans="1:19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24"/>
      <c r="L1110" s="124"/>
      <c r="M1110" s="13"/>
      <c r="N1110" s="13"/>
      <c r="O1110" s="13"/>
      <c r="P1110" s="13"/>
      <c r="Q1110" s="13"/>
      <c r="R1110" s="13"/>
      <c r="S1110" s="13"/>
    </row>
    <row r="1111" spans="1:19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24"/>
      <c r="L1111" s="124"/>
      <c r="M1111" s="13"/>
      <c r="N1111" s="13"/>
      <c r="O1111" s="13"/>
      <c r="P1111" s="13"/>
      <c r="Q1111" s="13"/>
      <c r="R1111" s="13"/>
      <c r="S1111" s="13"/>
    </row>
    <row r="1112" spans="1:19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24"/>
      <c r="L1112" s="124"/>
      <c r="M1112" s="13"/>
      <c r="N1112" s="13"/>
      <c r="O1112" s="13"/>
      <c r="P1112" s="13"/>
      <c r="Q1112" s="13"/>
      <c r="R1112" s="13"/>
      <c r="S1112" s="13"/>
    </row>
    <row r="1113" spans="1:19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24"/>
      <c r="L1113" s="124"/>
      <c r="M1113" s="13"/>
      <c r="N1113" s="13"/>
      <c r="O1113" s="13"/>
      <c r="P1113" s="13"/>
      <c r="Q1113" s="13"/>
      <c r="R1113" s="13"/>
      <c r="S1113" s="13"/>
    </row>
    <row r="1114" spans="1:19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24"/>
      <c r="L1114" s="124"/>
      <c r="M1114" s="13"/>
      <c r="N1114" s="13"/>
      <c r="O1114" s="13"/>
      <c r="P1114" s="13"/>
      <c r="Q1114" s="13"/>
      <c r="R1114" s="13"/>
      <c r="S1114" s="13"/>
    </row>
    <row r="1115" spans="1:19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24"/>
      <c r="L1115" s="124"/>
      <c r="M1115" s="13"/>
      <c r="N1115" s="13"/>
      <c r="O1115" s="13"/>
      <c r="P1115" s="13"/>
      <c r="Q1115" s="13"/>
      <c r="R1115" s="13"/>
      <c r="S1115" s="13"/>
    </row>
    <row r="1116" spans="1:19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24"/>
      <c r="L1116" s="124"/>
      <c r="M1116" s="13"/>
      <c r="N1116" s="13"/>
      <c r="O1116" s="13"/>
      <c r="P1116" s="13"/>
      <c r="Q1116" s="13"/>
      <c r="R1116" s="13"/>
      <c r="S1116" s="13"/>
    </row>
    <row r="1117" spans="1:19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24"/>
      <c r="L1117" s="124"/>
      <c r="M1117" s="13"/>
      <c r="N1117" s="13"/>
      <c r="O1117" s="13"/>
      <c r="P1117" s="13"/>
      <c r="Q1117" s="13"/>
      <c r="R1117" s="13"/>
      <c r="S1117" s="13"/>
    </row>
    <row r="1118" spans="1:19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24"/>
      <c r="L1118" s="124"/>
      <c r="M1118" s="13"/>
      <c r="N1118" s="13"/>
      <c r="O1118" s="13"/>
      <c r="P1118" s="13"/>
      <c r="Q1118" s="13"/>
      <c r="R1118" s="13"/>
      <c r="S1118" s="13"/>
    </row>
    <row r="1119" spans="1:19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24"/>
      <c r="L1119" s="124"/>
      <c r="M1119" s="13"/>
      <c r="N1119" s="13"/>
      <c r="O1119" s="13"/>
      <c r="P1119" s="13"/>
      <c r="Q1119" s="13"/>
      <c r="R1119" s="13"/>
      <c r="S1119" s="13"/>
    </row>
    <row r="1120" spans="1:19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24"/>
      <c r="L1120" s="124"/>
      <c r="M1120" s="13"/>
      <c r="N1120" s="13"/>
      <c r="O1120" s="13"/>
      <c r="P1120" s="13"/>
      <c r="Q1120" s="13"/>
      <c r="R1120" s="13"/>
      <c r="S1120" s="13"/>
    </row>
    <row r="1121" spans="1:19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24"/>
      <c r="L1121" s="124"/>
      <c r="M1121" s="13"/>
      <c r="N1121" s="13"/>
      <c r="O1121" s="13"/>
      <c r="P1121" s="13"/>
      <c r="Q1121" s="13"/>
      <c r="R1121" s="13"/>
      <c r="S1121" s="13"/>
    </row>
    <row r="1122" spans="1:19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24"/>
      <c r="L1122" s="124"/>
      <c r="M1122" s="13"/>
      <c r="N1122" s="13"/>
      <c r="O1122" s="13"/>
      <c r="P1122" s="13"/>
      <c r="Q1122" s="13"/>
      <c r="R1122" s="13"/>
      <c r="S1122" s="13"/>
    </row>
    <row r="1123" spans="1:19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24"/>
      <c r="L1123" s="124"/>
      <c r="M1123" s="13"/>
      <c r="N1123" s="13"/>
      <c r="O1123" s="13"/>
      <c r="P1123" s="13"/>
      <c r="Q1123" s="13"/>
      <c r="R1123" s="13"/>
      <c r="S1123" s="13"/>
    </row>
    <row r="1124" spans="1:19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24"/>
      <c r="L1124" s="124"/>
      <c r="M1124" s="13"/>
      <c r="N1124" s="13"/>
      <c r="O1124" s="13"/>
      <c r="P1124" s="13"/>
      <c r="Q1124" s="13"/>
      <c r="R1124" s="13"/>
      <c r="S1124" s="13"/>
    </row>
    <row r="1125" spans="1:19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24"/>
      <c r="L1125" s="124"/>
      <c r="M1125" s="13"/>
      <c r="N1125" s="13"/>
      <c r="O1125" s="13"/>
      <c r="P1125" s="13"/>
      <c r="Q1125" s="13"/>
      <c r="R1125" s="13"/>
      <c r="S1125" s="13"/>
    </row>
    <row r="1126" spans="1:19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24"/>
      <c r="L1126" s="124"/>
      <c r="M1126" s="13"/>
      <c r="N1126" s="13"/>
      <c r="O1126" s="13"/>
      <c r="P1126" s="13"/>
      <c r="Q1126" s="13"/>
      <c r="R1126" s="13"/>
      <c r="S1126" s="13"/>
    </row>
    <row r="1127" spans="1:19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24"/>
      <c r="L1127" s="124"/>
      <c r="M1127" s="13"/>
      <c r="N1127" s="13"/>
      <c r="O1127" s="13"/>
      <c r="P1127" s="13"/>
      <c r="Q1127" s="13"/>
      <c r="R1127" s="13"/>
      <c r="S1127" s="13"/>
    </row>
    <row r="1128" spans="1:19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24"/>
      <c r="L1128" s="124"/>
      <c r="M1128" s="13"/>
      <c r="N1128" s="13"/>
      <c r="O1128" s="13"/>
      <c r="P1128" s="13"/>
      <c r="Q1128" s="13"/>
      <c r="R1128" s="13"/>
      <c r="S1128" s="13"/>
    </row>
    <row r="1129" spans="1:19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24"/>
      <c r="L1129" s="124"/>
      <c r="M1129" s="13"/>
      <c r="N1129" s="13"/>
      <c r="O1129" s="13"/>
      <c r="P1129" s="13"/>
      <c r="Q1129" s="13"/>
      <c r="R1129" s="13"/>
      <c r="S1129" s="13"/>
    </row>
    <row r="1130" spans="1:19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24"/>
      <c r="L1130" s="124"/>
      <c r="M1130" s="13"/>
      <c r="N1130" s="13"/>
      <c r="O1130" s="13"/>
      <c r="P1130" s="13"/>
      <c r="Q1130" s="13"/>
      <c r="R1130" s="13"/>
      <c r="S1130" s="13"/>
    </row>
    <row r="1131" spans="1:19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24"/>
      <c r="L1131" s="124"/>
      <c r="M1131" s="13"/>
      <c r="N1131" s="13"/>
      <c r="O1131" s="13"/>
      <c r="P1131" s="13"/>
      <c r="Q1131" s="13"/>
      <c r="R1131" s="13"/>
      <c r="S1131" s="13"/>
    </row>
    <row r="1132" spans="1:19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24"/>
      <c r="L1132" s="124"/>
      <c r="M1132" s="13"/>
      <c r="N1132" s="13"/>
      <c r="O1132" s="13"/>
      <c r="P1132" s="13"/>
      <c r="Q1132" s="13"/>
      <c r="R1132" s="13"/>
      <c r="S1132" s="13"/>
    </row>
    <row r="1133" spans="1:19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24"/>
      <c r="L1133" s="124"/>
      <c r="M1133" s="13"/>
      <c r="N1133" s="13"/>
      <c r="O1133" s="13"/>
      <c r="P1133" s="13"/>
      <c r="Q1133" s="13"/>
      <c r="R1133" s="13"/>
      <c r="S1133" s="13"/>
    </row>
    <row r="1134" spans="1:19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24"/>
      <c r="L1134" s="124"/>
      <c r="M1134" s="13"/>
      <c r="N1134" s="13"/>
      <c r="O1134" s="13"/>
      <c r="P1134" s="13"/>
      <c r="Q1134" s="13"/>
      <c r="R1134" s="13"/>
      <c r="S1134" s="13"/>
    </row>
    <row r="1135" spans="1:19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24"/>
      <c r="L1135" s="124"/>
      <c r="M1135" s="13"/>
      <c r="N1135" s="13"/>
      <c r="O1135" s="13"/>
      <c r="P1135" s="13"/>
      <c r="Q1135" s="13"/>
      <c r="R1135" s="13"/>
      <c r="S1135" s="13"/>
    </row>
    <row r="1136" spans="1:19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24"/>
      <c r="L1136" s="124"/>
      <c r="M1136" s="13"/>
      <c r="N1136" s="13"/>
      <c r="O1136" s="13"/>
      <c r="P1136" s="13"/>
      <c r="Q1136" s="13"/>
      <c r="R1136" s="13"/>
      <c r="S1136" s="13"/>
    </row>
    <row r="1137" spans="1:19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24"/>
      <c r="L1137" s="124"/>
      <c r="M1137" s="13"/>
      <c r="N1137" s="13"/>
      <c r="O1137" s="13"/>
      <c r="P1137" s="13"/>
      <c r="Q1137" s="13"/>
      <c r="R1137" s="13"/>
      <c r="S1137" s="13"/>
    </row>
    <row r="1138" spans="1:19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24"/>
      <c r="L1138" s="124"/>
      <c r="M1138" s="13"/>
      <c r="N1138" s="13"/>
      <c r="O1138" s="13"/>
      <c r="P1138" s="13"/>
      <c r="Q1138" s="13"/>
      <c r="R1138" s="13"/>
      <c r="S1138" s="13"/>
    </row>
    <row r="1139" spans="1:19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24"/>
      <c r="L1139" s="124"/>
      <c r="M1139" s="13"/>
      <c r="N1139" s="13"/>
      <c r="O1139" s="13"/>
      <c r="P1139" s="13"/>
      <c r="Q1139" s="13"/>
      <c r="R1139" s="13"/>
      <c r="S1139" s="13"/>
    </row>
    <row r="1140" spans="1:19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24"/>
      <c r="L1140" s="124"/>
      <c r="M1140" s="13"/>
      <c r="N1140" s="13"/>
      <c r="O1140" s="13"/>
      <c r="P1140" s="13"/>
      <c r="Q1140" s="13"/>
      <c r="R1140" s="13"/>
      <c r="S1140" s="13"/>
    </row>
    <row r="1141" spans="1:19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24"/>
      <c r="L1141" s="124"/>
      <c r="M1141" s="13"/>
      <c r="N1141" s="13"/>
      <c r="O1141" s="13"/>
      <c r="P1141" s="13"/>
      <c r="Q1141" s="13"/>
      <c r="R1141" s="13"/>
      <c r="S1141" s="13"/>
    </row>
    <row r="1142" spans="1:19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24"/>
      <c r="L1142" s="124"/>
      <c r="M1142" s="13"/>
      <c r="N1142" s="13"/>
      <c r="O1142" s="13"/>
      <c r="P1142" s="13"/>
      <c r="Q1142" s="13"/>
      <c r="R1142" s="13"/>
      <c r="S1142" s="13"/>
    </row>
    <row r="1143" spans="1:19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24"/>
      <c r="L1143" s="124"/>
      <c r="M1143" s="13"/>
      <c r="N1143" s="13"/>
      <c r="O1143" s="13"/>
      <c r="P1143" s="13"/>
      <c r="Q1143" s="13"/>
      <c r="R1143" s="13"/>
      <c r="S1143" s="13"/>
    </row>
    <row r="1144" spans="1:19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24"/>
      <c r="L1144" s="124"/>
      <c r="M1144" s="13"/>
      <c r="N1144" s="13"/>
      <c r="O1144" s="13"/>
      <c r="P1144" s="13"/>
      <c r="Q1144" s="13"/>
      <c r="R1144" s="13"/>
      <c r="S1144" s="13"/>
    </row>
    <row r="1145" spans="1:19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24"/>
      <c r="L1145" s="124"/>
      <c r="M1145" s="13"/>
      <c r="N1145" s="13"/>
      <c r="O1145" s="13"/>
      <c r="P1145" s="13"/>
      <c r="Q1145" s="13"/>
      <c r="R1145" s="13"/>
      <c r="S1145" s="13"/>
    </row>
    <row r="1146" spans="1:19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24"/>
      <c r="L1146" s="124"/>
      <c r="M1146" s="13"/>
      <c r="N1146" s="13"/>
      <c r="O1146" s="13"/>
      <c r="P1146" s="13"/>
      <c r="Q1146" s="13"/>
      <c r="R1146" s="13"/>
      <c r="S1146" s="13"/>
    </row>
    <row r="1147" spans="1:19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24"/>
      <c r="L1147" s="124"/>
      <c r="M1147" s="13"/>
      <c r="N1147" s="13"/>
      <c r="O1147" s="13"/>
      <c r="P1147" s="13"/>
      <c r="Q1147" s="13"/>
      <c r="R1147" s="13"/>
      <c r="S1147" s="13"/>
    </row>
    <row r="1148" spans="1:19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24"/>
      <c r="L1148" s="124"/>
      <c r="M1148" s="13"/>
      <c r="N1148" s="13"/>
      <c r="O1148" s="13"/>
      <c r="P1148" s="13"/>
      <c r="Q1148" s="13"/>
      <c r="R1148" s="13"/>
      <c r="S1148" s="13"/>
    </row>
    <row r="1149" spans="1:19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24"/>
      <c r="L1149" s="124"/>
      <c r="M1149" s="13"/>
      <c r="N1149" s="13"/>
      <c r="O1149" s="13"/>
      <c r="P1149" s="13"/>
      <c r="Q1149" s="13"/>
      <c r="R1149" s="13"/>
      <c r="S1149" s="13"/>
    </row>
    <row r="1150" spans="1:19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24"/>
      <c r="L1150" s="124"/>
      <c r="M1150" s="13"/>
      <c r="N1150" s="13"/>
      <c r="O1150" s="13"/>
      <c r="P1150" s="13"/>
      <c r="Q1150" s="13"/>
      <c r="R1150" s="13"/>
      <c r="S1150" s="13"/>
    </row>
    <row r="1151" spans="1:19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24"/>
      <c r="L1151" s="124"/>
      <c r="M1151" s="13"/>
      <c r="N1151" s="13"/>
      <c r="O1151" s="13"/>
      <c r="P1151" s="13"/>
      <c r="Q1151" s="13"/>
      <c r="R1151" s="13"/>
      <c r="S1151" s="13"/>
    </row>
    <row r="1152" spans="1:19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24"/>
      <c r="L1152" s="124"/>
      <c r="M1152" s="13"/>
      <c r="N1152" s="13"/>
      <c r="O1152" s="13"/>
      <c r="P1152" s="13"/>
      <c r="Q1152" s="13"/>
      <c r="R1152" s="13"/>
      <c r="S1152" s="13"/>
    </row>
    <row r="1153" spans="1:19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24"/>
      <c r="L1153" s="124"/>
      <c r="M1153" s="13"/>
      <c r="N1153" s="13"/>
      <c r="O1153" s="13"/>
      <c r="P1153" s="13"/>
      <c r="Q1153" s="13"/>
      <c r="R1153" s="13"/>
      <c r="S1153" s="13"/>
    </row>
    <row r="1154" spans="1:19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24"/>
      <c r="L1154" s="124"/>
      <c r="M1154" s="13"/>
      <c r="N1154" s="13"/>
      <c r="O1154" s="13"/>
      <c r="P1154" s="13"/>
      <c r="Q1154" s="13"/>
      <c r="R1154" s="13"/>
      <c r="S1154" s="13"/>
    </row>
    <row r="1155" spans="1:19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24"/>
      <c r="L1155" s="124"/>
      <c r="M1155" s="13"/>
      <c r="N1155" s="13"/>
      <c r="O1155" s="13"/>
      <c r="P1155" s="13"/>
      <c r="Q1155" s="13"/>
      <c r="R1155" s="13"/>
      <c r="S1155" s="13"/>
    </row>
    <row r="1156" spans="1:19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24"/>
      <c r="L1156" s="124"/>
      <c r="M1156" s="13"/>
      <c r="N1156" s="13"/>
      <c r="O1156" s="13"/>
      <c r="P1156" s="13"/>
      <c r="Q1156" s="13"/>
      <c r="R1156" s="13"/>
      <c r="S1156" s="13"/>
    </row>
    <row r="1157" spans="1:19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24"/>
      <c r="L1157" s="124"/>
      <c r="M1157" s="13"/>
      <c r="N1157" s="13"/>
      <c r="O1157" s="13"/>
      <c r="P1157" s="13"/>
      <c r="Q1157" s="13"/>
      <c r="R1157" s="13"/>
      <c r="S1157" s="13"/>
    </row>
    <row r="1158" spans="1:19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24"/>
      <c r="L1158" s="124"/>
      <c r="M1158" s="13"/>
      <c r="N1158" s="13"/>
      <c r="O1158" s="13"/>
      <c r="P1158" s="13"/>
      <c r="Q1158" s="13"/>
      <c r="R1158" s="13"/>
      <c r="S1158" s="13"/>
    </row>
    <row r="1159" spans="1:19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24"/>
      <c r="L1159" s="124"/>
      <c r="M1159" s="13"/>
      <c r="N1159" s="13"/>
      <c r="O1159" s="13"/>
      <c r="P1159" s="13"/>
      <c r="Q1159" s="13"/>
      <c r="R1159" s="13"/>
      <c r="S1159" s="13"/>
    </row>
    <row r="1160" spans="1:19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24"/>
      <c r="L1160" s="124"/>
      <c r="M1160" s="13"/>
      <c r="N1160" s="13"/>
      <c r="O1160" s="13"/>
      <c r="P1160" s="13"/>
      <c r="Q1160" s="13"/>
      <c r="R1160" s="13"/>
      <c r="S1160" s="13"/>
    </row>
    <row r="1161" spans="1:19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24"/>
      <c r="L1161" s="124"/>
      <c r="M1161" s="13"/>
      <c r="N1161" s="13"/>
      <c r="O1161" s="13"/>
      <c r="P1161" s="13"/>
      <c r="Q1161" s="13"/>
      <c r="R1161" s="13"/>
      <c r="S1161" s="13"/>
    </row>
    <row r="1162" spans="1:19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24"/>
      <c r="L1162" s="124"/>
      <c r="M1162" s="13"/>
      <c r="N1162" s="13"/>
      <c r="O1162" s="13"/>
      <c r="P1162" s="13"/>
      <c r="Q1162" s="13"/>
      <c r="R1162" s="13"/>
      <c r="S1162" s="13"/>
    </row>
    <row r="1163" spans="1:19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24"/>
      <c r="L1163" s="124"/>
      <c r="M1163" s="13"/>
      <c r="N1163" s="13"/>
      <c r="O1163" s="13"/>
      <c r="P1163" s="13"/>
      <c r="Q1163" s="13"/>
      <c r="R1163" s="13"/>
      <c r="S1163" s="13"/>
    </row>
    <row r="1164" spans="1:19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24"/>
      <c r="L1164" s="124"/>
      <c r="M1164" s="13"/>
      <c r="N1164" s="13"/>
      <c r="O1164" s="13"/>
      <c r="P1164" s="13"/>
      <c r="Q1164" s="13"/>
      <c r="R1164" s="13"/>
      <c r="S1164" s="13"/>
    </row>
    <row r="1165" spans="1:19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24"/>
      <c r="L1165" s="124"/>
      <c r="M1165" s="13"/>
      <c r="N1165" s="13"/>
      <c r="O1165" s="13"/>
      <c r="P1165" s="13"/>
      <c r="Q1165" s="13"/>
      <c r="R1165" s="13"/>
      <c r="S1165" s="13"/>
    </row>
    <row r="1166" spans="1:19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24"/>
      <c r="L1166" s="124"/>
      <c r="M1166" s="13"/>
      <c r="N1166" s="13"/>
      <c r="O1166" s="13"/>
      <c r="P1166" s="13"/>
      <c r="Q1166" s="13"/>
      <c r="R1166" s="13"/>
      <c r="S1166" s="13"/>
    </row>
    <row r="1167" spans="1:19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24"/>
      <c r="L1167" s="124"/>
      <c r="M1167" s="13"/>
      <c r="N1167" s="13"/>
      <c r="O1167" s="13"/>
      <c r="P1167" s="13"/>
      <c r="Q1167" s="13"/>
      <c r="R1167" s="13"/>
      <c r="S1167" s="13"/>
    </row>
    <row r="1168" spans="1:19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24"/>
      <c r="L1168" s="124"/>
      <c r="M1168" s="13"/>
      <c r="N1168" s="13"/>
      <c r="O1168" s="13"/>
      <c r="P1168" s="13"/>
      <c r="Q1168" s="13"/>
      <c r="R1168" s="13"/>
      <c r="S1168" s="13"/>
    </row>
    <row r="1169" spans="1:19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24"/>
      <c r="L1169" s="124"/>
      <c r="M1169" s="13"/>
      <c r="N1169" s="13"/>
      <c r="O1169" s="13"/>
      <c r="P1169" s="13"/>
      <c r="Q1169" s="13"/>
      <c r="R1169" s="13"/>
      <c r="S1169" s="13"/>
    </row>
    <row r="1170" spans="1:19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24"/>
      <c r="L1170" s="124"/>
      <c r="M1170" s="13"/>
      <c r="N1170" s="13"/>
      <c r="O1170" s="13"/>
      <c r="P1170" s="13"/>
      <c r="Q1170" s="13"/>
      <c r="R1170" s="13"/>
      <c r="S1170" s="13"/>
    </row>
    <row r="1171" spans="1:19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24"/>
      <c r="L1171" s="124"/>
      <c r="M1171" s="13"/>
      <c r="N1171" s="13"/>
      <c r="O1171" s="13"/>
      <c r="P1171" s="13"/>
      <c r="Q1171" s="13"/>
      <c r="R1171" s="13"/>
      <c r="S1171" s="13"/>
    </row>
    <row r="1172" spans="1:19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24"/>
      <c r="L1172" s="124"/>
      <c r="M1172" s="13"/>
      <c r="N1172" s="13"/>
      <c r="O1172" s="13"/>
      <c r="P1172" s="13"/>
      <c r="Q1172" s="13"/>
      <c r="R1172" s="13"/>
      <c r="S1172" s="13"/>
    </row>
    <row r="1173" spans="1:19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24"/>
      <c r="L1173" s="124"/>
      <c r="M1173" s="13"/>
      <c r="N1173" s="13"/>
      <c r="O1173" s="13"/>
      <c r="P1173" s="13"/>
      <c r="Q1173" s="13"/>
      <c r="R1173" s="13"/>
      <c r="S1173" s="13"/>
    </row>
    <row r="1174" spans="1:19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24"/>
      <c r="L1174" s="124"/>
      <c r="M1174" s="13"/>
      <c r="N1174" s="13"/>
      <c r="O1174" s="13"/>
      <c r="P1174" s="13"/>
      <c r="Q1174" s="13"/>
      <c r="R1174" s="13"/>
      <c r="S1174" s="13"/>
    </row>
    <row r="1175" spans="1:19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24"/>
      <c r="L1175" s="124"/>
      <c r="M1175" s="13"/>
      <c r="N1175" s="13"/>
      <c r="O1175" s="13"/>
      <c r="P1175" s="13"/>
      <c r="Q1175" s="13"/>
      <c r="R1175" s="13"/>
      <c r="S1175" s="13"/>
    </row>
    <row r="1176" spans="1:19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24"/>
      <c r="L1176" s="124"/>
      <c r="M1176" s="13"/>
      <c r="N1176" s="13"/>
      <c r="O1176" s="13"/>
      <c r="P1176" s="13"/>
      <c r="Q1176" s="13"/>
      <c r="R1176" s="13"/>
      <c r="S1176" s="13"/>
    </row>
  </sheetData>
  <mergeCells count="122">
    <mergeCell ref="A84:T84"/>
    <mergeCell ref="Q105:AF105"/>
    <mergeCell ref="AG105:AV105"/>
    <mergeCell ref="AW105:BL105"/>
    <mergeCell ref="BM105:CB105"/>
    <mergeCell ref="CC105:CR105"/>
    <mergeCell ref="A1:T1"/>
    <mergeCell ref="A2:R2"/>
    <mergeCell ref="A3:T3"/>
    <mergeCell ref="A24:T24"/>
    <mergeCell ref="A44:T44"/>
    <mergeCell ref="A64:T64"/>
    <mergeCell ref="GK105:GZ105"/>
    <mergeCell ref="HA105:HP105"/>
    <mergeCell ref="HQ105:IF105"/>
    <mergeCell ref="IG105:IV105"/>
    <mergeCell ref="Q125:AF125"/>
    <mergeCell ref="AG125:AV125"/>
    <mergeCell ref="AW125:BL125"/>
    <mergeCell ref="BM125:CB125"/>
    <mergeCell ref="CC125:CR125"/>
    <mergeCell ref="CS125:DH125"/>
    <mergeCell ref="CS105:DH105"/>
    <mergeCell ref="DI105:DX105"/>
    <mergeCell ref="DY105:EN105"/>
    <mergeCell ref="EO105:FD105"/>
    <mergeCell ref="FE105:FT105"/>
    <mergeCell ref="FU105:GJ105"/>
    <mergeCell ref="HA125:HP125"/>
    <mergeCell ref="HQ125:IF125"/>
    <mergeCell ref="IG125:IV125"/>
    <mergeCell ref="Q145:AF145"/>
    <mergeCell ref="AG145:AV145"/>
    <mergeCell ref="AW145:BL145"/>
    <mergeCell ref="BM145:CB145"/>
    <mergeCell ref="CC145:CR145"/>
    <mergeCell ref="CS145:DH145"/>
    <mergeCell ref="DI145:DX145"/>
    <mergeCell ref="DI125:DX125"/>
    <mergeCell ref="DY125:EN125"/>
    <mergeCell ref="EO125:FD125"/>
    <mergeCell ref="FE125:FT125"/>
    <mergeCell ref="FU125:GJ125"/>
    <mergeCell ref="GK125:GZ125"/>
    <mergeCell ref="HQ145:IF145"/>
    <mergeCell ref="IG145:IV145"/>
    <mergeCell ref="A166:L166"/>
    <mergeCell ref="A186:L186"/>
    <mergeCell ref="A207:L207"/>
    <mergeCell ref="A229:L229"/>
    <mergeCell ref="Q229:AF229"/>
    <mergeCell ref="AG229:AV229"/>
    <mergeCell ref="AW229:BL229"/>
    <mergeCell ref="BM229:CB229"/>
    <mergeCell ref="DY145:EN145"/>
    <mergeCell ref="EO145:FD145"/>
    <mergeCell ref="FE145:FT145"/>
    <mergeCell ref="FU145:GJ145"/>
    <mergeCell ref="GK145:GZ145"/>
    <mergeCell ref="HA145:HP145"/>
    <mergeCell ref="FU229:GJ229"/>
    <mergeCell ref="GK229:GZ229"/>
    <mergeCell ref="HA229:HP229"/>
    <mergeCell ref="HQ229:IF229"/>
    <mergeCell ref="IG229:IV229"/>
    <mergeCell ref="A249:L249"/>
    <mergeCell ref="Q249:AF249"/>
    <mergeCell ref="AG249:AV249"/>
    <mergeCell ref="AW249:BL249"/>
    <mergeCell ref="BM249:CB249"/>
    <mergeCell ref="CC229:CR229"/>
    <mergeCell ref="CS229:DH229"/>
    <mergeCell ref="DI229:DX229"/>
    <mergeCell ref="DY229:EN229"/>
    <mergeCell ref="EO229:FD229"/>
    <mergeCell ref="FE229:FT229"/>
    <mergeCell ref="FU249:GJ249"/>
    <mergeCell ref="GK249:GZ249"/>
    <mergeCell ref="HA249:HP249"/>
    <mergeCell ref="HQ249:IF249"/>
    <mergeCell ref="IG249:IV249"/>
    <mergeCell ref="A269:L269"/>
    <mergeCell ref="Q269:AF269"/>
    <mergeCell ref="AG269:AV269"/>
    <mergeCell ref="AW269:BL269"/>
    <mergeCell ref="BM269:CB269"/>
    <mergeCell ref="CC249:CR249"/>
    <mergeCell ref="CS249:DH249"/>
    <mergeCell ref="DI249:DX249"/>
    <mergeCell ref="DY249:EN249"/>
    <mergeCell ref="EO249:FD249"/>
    <mergeCell ref="FE249:FT249"/>
    <mergeCell ref="FU269:GJ269"/>
    <mergeCell ref="GK269:GZ269"/>
    <mergeCell ref="HA269:HP269"/>
    <mergeCell ref="HQ269:IF269"/>
    <mergeCell ref="IG269:IV269"/>
    <mergeCell ref="A289:O289"/>
    <mergeCell ref="Q289:AF289"/>
    <mergeCell ref="AG289:AV289"/>
    <mergeCell ref="AW289:BL289"/>
    <mergeCell ref="BM289:CB289"/>
    <mergeCell ref="CC269:CR269"/>
    <mergeCell ref="CS269:DH269"/>
    <mergeCell ref="DI269:DX269"/>
    <mergeCell ref="DY269:EN269"/>
    <mergeCell ref="EO269:FD269"/>
    <mergeCell ref="FE269:FT269"/>
    <mergeCell ref="FU289:GJ289"/>
    <mergeCell ref="GK289:GZ289"/>
    <mergeCell ref="HA289:HP289"/>
    <mergeCell ref="HQ289:IF289"/>
    <mergeCell ref="IG289:IV289"/>
    <mergeCell ref="A310:F310"/>
    <mergeCell ref="G310:K310"/>
    <mergeCell ref="L310:P310"/>
    <mergeCell ref="CC289:CR289"/>
    <mergeCell ref="CS289:DH289"/>
    <mergeCell ref="DI289:DX289"/>
    <mergeCell ref="DY289:EN289"/>
    <mergeCell ref="EO289:FD289"/>
    <mergeCell ref="FE289:FT2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Tourism Summary 2010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lori-raea</dc:creator>
  <cp:lastModifiedBy>Careme C. Carty</cp:lastModifiedBy>
  <dcterms:created xsi:type="dcterms:W3CDTF">2011-05-13T19:15:42Z</dcterms:created>
  <dcterms:modified xsi:type="dcterms:W3CDTF">2020-10-20T14:57:49Z</dcterms:modified>
</cp:coreProperties>
</file>